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docProps/core.xml" ContentType="application/vnd.openxmlformats-package.core-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mc:AlternateContent xmlns:mc="http://schemas.openxmlformats.org/markup-compatibility/2006">
    <mc:Choice Requires="x15">
      <x15ac:absPath xmlns:x15ac="http://schemas.microsoft.com/office/spreadsheetml/2010/11/ac" url="C:\Users\oscar.rodriguezl\Downloads\"/>
    </mc:Choice>
  </mc:AlternateContent>
  <xr:revisionPtr revIDLastSave="0" documentId="13_ncr:1_{DBC81BF3-E437-49FB-B313-D577127D708A}" xr6:coauthVersionLast="36" xr6:coauthVersionMax="47" xr10:uidLastSave="{00000000-0000-0000-0000-000000000000}"/>
  <bookViews>
    <workbookView xWindow="0" yWindow="0" windowWidth="28800" windowHeight="12225" activeTab="1" xr2:uid="{00000000-000D-0000-FFFF-FFFF00000000}"/>
  </bookViews>
  <sheets>
    <sheet name="PLANES PROGRAMAS PROYECTOS  23" sheetId="4" r:id="rId1"/>
    <sheet name="PLANES PROGRAMAS PROYECTOS Acum" sheetId="2" r:id="rId2"/>
    <sheet name="Hoja1" sheetId="3" r:id="rId3"/>
  </sheets>
  <externalReferences>
    <externalReference r:id="rId4"/>
    <externalReference r:id="rId5"/>
    <externalReference r:id="rId6"/>
    <externalReference r:id="rId7"/>
  </externalReferences>
  <definedNames>
    <definedName name="_ECONOMIA_CONTRATACION" localSheetId="0">#REF!</definedName>
    <definedName name="_ECONOMIA_CONTRATACION" localSheetId="1">#REF!</definedName>
    <definedName name="_ECONOMIA_CONTRATACION">#REF!</definedName>
    <definedName name="_EFICACIA_CONTRATACION" localSheetId="0">#REF!</definedName>
    <definedName name="_EFICACIA_CONTRATACION" localSheetId="1">#REF!</definedName>
    <definedName name="_EFICACIA_CONTRATACION">#REF!</definedName>
    <definedName name="_xlnm._FilterDatabase" localSheetId="2" hidden="1">Hoja1!$L$5:$M$190</definedName>
    <definedName name="_xlnm._FilterDatabase" localSheetId="0" hidden="1">'PLANES PROGRAMAS PROYECTOS  23'!$B$1:$AQ$635</definedName>
    <definedName name="_xlnm._FilterDatabase" localSheetId="1" hidden="1">'PLANES PROGRAMAS PROYECTOS Acum'!$A$1:$AA$635</definedName>
    <definedName name="amvg" localSheetId="0">#REF!</definedName>
    <definedName name="amvg" localSheetId="1">#REF!</definedName>
    <definedName name="amvg">#REF!</definedName>
    <definedName name="_xlnm.Print_Area" localSheetId="0">#REF!</definedName>
    <definedName name="_xlnm.Print_Area" localSheetId="1">#REF!</definedName>
    <definedName name="_xlnm.Print_Area">#REF!</definedName>
    <definedName name="AUDITORES" localSheetId="0">#REF!</definedName>
    <definedName name="AUDITORES" localSheetId="1">#REF!</definedName>
    <definedName name="AUDITORES">#REF!</definedName>
    <definedName name="Clase">[1]CONTROL!$R$8:$R$9</definedName>
    <definedName name="CLIENT_NAME" localSheetId="0">#REF!</definedName>
    <definedName name="CLIENT_NAME" localSheetId="1">#REF!</definedName>
    <definedName name="CLIENT_NAME">#REF!</definedName>
    <definedName name="DOC" localSheetId="0">#REF!</definedName>
    <definedName name="DOC" localSheetId="1">#REF!</definedName>
    <definedName name="DOC">#REF!</definedName>
    <definedName name="Documentación">[1]CONTROL!$L$2:$L$3</definedName>
    <definedName name="EFICACIA_CONTRATACION" localSheetId="0">#REF!</definedName>
    <definedName name="EFICACIA_CONTRATACION" localSheetId="1">#REF!</definedName>
    <definedName name="EFICACIA_CONTRATACION">#REF!</definedName>
    <definedName name="EFICACIA_CONTRATACIÓN">'[1]GESTIÓN CONTRACTUAL_PUBLICAS'!$C$65293:$D$65302</definedName>
    <definedName name="Eficacia_objetivo29" localSheetId="0">OFFSET(#REF!,0,0,COUNTA(#REF!))</definedName>
    <definedName name="Eficacia_objetivo29" localSheetId="1">OFFSET(#REF!,0,0,COUNTA(#REF!))</definedName>
    <definedName name="Eficacia_objetivo29">OFFSET(#REF!,0,0,COUNTA(#REF!))</definedName>
    <definedName name="ENTIDAD" localSheetId="0">#REF!</definedName>
    <definedName name="ENTIDAD" localSheetId="1">#REF!</definedName>
    <definedName name="ENTIDAD">#REF!</definedName>
    <definedName name="entidades">[2]CONTRATACION!$A$65335:$A$65470</definedName>
    <definedName name="ETAP">[2]CONTRATACION!$A$65475:$A$65481</definedName>
    <definedName name="ETAPA" localSheetId="0">#REF!</definedName>
    <definedName name="ETAPA" localSheetId="1">#REF!</definedName>
    <definedName name="ETAPA">#REF!</definedName>
    <definedName name="ETAPAS" localSheetId="0">#REF!</definedName>
    <definedName name="ETAPAS" localSheetId="1">#REF!</definedName>
    <definedName name="ETAPAS">#REF!</definedName>
    <definedName name="EVIDENCIA">[1]CONTROL!$N$3:$N$5</definedName>
    <definedName name="fiscal" localSheetId="0">#REF!</definedName>
    <definedName name="fiscal" localSheetId="1">#REF!</definedName>
    <definedName name="fiscal">#REF!</definedName>
    <definedName name="FRECUENCIA">[1]CONTROL!$L$9:$L$10</definedName>
    <definedName name="H">'[3]GESTIÓN CONTRACTUAL_MIXTAS'!$C$65283:$C$65291</definedName>
    <definedName name="HALLAZGO" localSheetId="0">#REF!</definedName>
    <definedName name="HALLAZGO" localSheetId="1">#REF!</definedName>
    <definedName name="HALLAZGO">#REF!</definedName>
    <definedName name="HALLAZGO_AUDITORIA_ANTERIOR">[1]CONTROL!$X$19:$X$20</definedName>
    <definedName name="HALLAZGOS" localSheetId="0">#REF!</definedName>
    <definedName name="HALLAZGOS" localSheetId="1">#REF!</definedName>
    <definedName name="HALLAZGOS">#REF!</definedName>
    <definedName name="HEADER" localSheetId="0">#REF!</definedName>
    <definedName name="HEADER" localSheetId="1">#REF!</definedName>
    <definedName name="HEADER">#REF!</definedName>
    <definedName name="Impacto_1">[1]RIESGOS!$C$5:$C$7</definedName>
    <definedName name="INCORRECCIONES">[1]CONTROL!$T$20:$T$22</definedName>
    <definedName name="macroproceso_final">[1]LISTA!$A$3:$A$4</definedName>
    <definedName name="OBJETIVO">[1]CONTROL!$I$2:$I$5</definedName>
    <definedName name="OUTPUT" localSheetId="0">#REF!</definedName>
    <definedName name="OUTPUT" localSheetId="1">#REF!</definedName>
    <definedName name="OUTPUT">#REF!</definedName>
    <definedName name="PERIOD_END" localSheetId="0">#REF!</definedName>
    <definedName name="PERIOD_END" localSheetId="1">#REF!</definedName>
    <definedName name="PERIOD_END">#REF!</definedName>
    <definedName name="PREPARED_BY" localSheetId="0">#REF!</definedName>
    <definedName name="PREPARED_BY" localSheetId="1">#REF!</definedName>
    <definedName name="PREPARED_BY">#REF!</definedName>
    <definedName name="PREPARED_DATE" localSheetId="0">#REF!</definedName>
    <definedName name="PREPARED_DATE" localSheetId="1">#REF!</definedName>
    <definedName name="PREPARED_DATE">#REF!</definedName>
    <definedName name="Print_Area1" localSheetId="0">#REF!</definedName>
    <definedName name="Print_Area1" localSheetId="1">#REF!</definedName>
    <definedName name="Print_Area1">#REF!</definedName>
    <definedName name="resultado" localSheetId="0">#REF!</definedName>
    <definedName name="resultado" localSheetId="1">#REF!</definedName>
    <definedName name="resultado">#REF!</definedName>
    <definedName name="RESULTADO_DEL_EJERCICIO_AUDITOR" localSheetId="0">#REF!</definedName>
    <definedName name="RESULTADO_DEL_EJERCICIO_AUDITOR" localSheetId="1">#REF!</definedName>
    <definedName name="RESULTADO_DEL_EJERCICIO_AUDITOR">#REF!</definedName>
    <definedName name="Riesgo">[1]CONTROL!$K$28:$K$29</definedName>
    <definedName name="RTA">[4]LISTA!$E$2:$E$4</definedName>
    <definedName name="SECTOR" localSheetId="0">#REF!</definedName>
    <definedName name="SECTOR" localSheetId="1">#REF!</definedName>
    <definedName name="SECTOR">#REF!</definedName>
    <definedName name="Segregación2">[1]CONTROL!$R$12:$R$13</definedName>
    <definedName name="TIPO_CONTROL">[1]CONTROL!$N$23:$N$24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5" i="2" l="1"/>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H196" i="2"/>
  <c r="H11" i="2"/>
  <c r="M11" i="2"/>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414" i="4"/>
  <c r="B415" i="4"/>
  <c r="B416" i="4"/>
  <c r="B417" i="4"/>
  <c r="B418" i="4"/>
  <c r="B419" i="4"/>
  <c r="B420" i="4"/>
  <c r="B421" i="4"/>
  <c r="B422" i="4"/>
  <c r="B423" i="4"/>
  <c r="B424" i="4"/>
  <c r="B425" i="4"/>
  <c r="B426" i="4"/>
  <c r="B427" i="4"/>
  <c r="B428" i="4"/>
  <c r="B429" i="4"/>
  <c r="B430" i="4"/>
  <c r="B431" i="4"/>
  <c r="B432" i="4"/>
  <c r="B433" i="4"/>
  <c r="B434" i="4"/>
  <c r="B435" i="4"/>
  <c r="B436" i="4"/>
  <c r="B437" i="4"/>
  <c r="B438" i="4"/>
  <c r="B439" i="4"/>
  <c r="B440" i="4"/>
  <c r="B441" i="4"/>
  <c r="B442" i="4"/>
  <c r="B443" i="4"/>
  <c r="B444" i="4"/>
  <c r="B445" i="4"/>
  <c r="B446" i="4"/>
  <c r="B447" i="4"/>
  <c r="B448" i="4"/>
  <c r="B449" i="4"/>
  <c r="B450" i="4"/>
  <c r="B451" i="4"/>
  <c r="B452" i="4"/>
  <c r="B453" i="4"/>
  <c r="B454" i="4"/>
  <c r="B455" i="4"/>
  <c r="B456" i="4"/>
  <c r="B457" i="4"/>
  <c r="B458" i="4"/>
  <c r="B459" i="4"/>
  <c r="B460" i="4"/>
  <c r="B461" i="4"/>
  <c r="B462" i="4"/>
  <c r="B463" i="4"/>
  <c r="B464" i="4"/>
  <c r="B465" i="4"/>
  <c r="B466" i="4"/>
  <c r="B467" i="4"/>
  <c r="B468" i="4"/>
  <c r="B469" i="4"/>
  <c r="B470" i="4"/>
  <c r="B471" i="4"/>
  <c r="B472" i="4"/>
  <c r="B473" i="4"/>
  <c r="B474" i="4"/>
  <c r="B475" i="4"/>
  <c r="B476" i="4"/>
  <c r="B477" i="4"/>
  <c r="B478" i="4"/>
  <c r="B479" i="4"/>
  <c r="B480" i="4"/>
  <c r="B481" i="4"/>
  <c r="B482" i="4"/>
  <c r="B483" i="4"/>
  <c r="B484" i="4"/>
  <c r="B485" i="4"/>
  <c r="B486" i="4"/>
  <c r="B487" i="4"/>
  <c r="B488" i="4"/>
  <c r="B489" i="4"/>
  <c r="B490" i="4"/>
  <c r="B491" i="4"/>
  <c r="B492" i="4"/>
  <c r="B493" i="4"/>
  <c r="B494" i="4"/>
  <c r="B495" i="4"/>
  <c r="B496" i="4"/>
  <c r="B497" i="4"/>
  <c r="B498" i="4"/>
  <c r="B499" i="4"/>
  <c r="B500" i="4"/>
  <c r="B501" i="4"/>
  <c r="B502" i="4"/>
  <c r="B503" i="4"/>
  <c r="B504" i="4"/>
  <c r="B505" i="4"/>
  <c r="B506" i="4"/>
  <c r="B507" i="4"/>
  <c r="B508" i="4"/>
  <c r="B509" i="4"/>
  <c r="B510" i="4"/>
  <c r="B511" i="4"/>
  <c r="B512" i="4"/>
  <c r="B513" i="4"/>
  <c r="B514" i="4"/>
  <c r="B515" i="4"/>
  <c r="B516" i="4"/>
  <c r="B517" i="4"/>
  <c r="B518" i="4"/>
  <c r="B519" i="4"/>
  <c r="B520" i="4"/>
  <c r="B521" i="4"/>
  <c r="B522" i="4"/>
  <c r="B523" i="4"/>
  <c r="B524" i="4"/>
  <c r="B525" i="4"/>
  <c r="B526" i="4"/>
  <c r="B527" i="4"/>
  <c r="B528" i="4"/>
  <c r="B529" i="4"/>
  <c r="B530" i="4"/>
  <c r="B531" i="4"/>
  <c r="B532" i="4"/>
  <c r="B533" i="4"/>
  <c r="B534" i="4"/>
  <c r="B535" i="4"/>
  <c r="B536" i="4"/>
  <c r="B537" i="4"/>
  <c r="B538" i="4"/>
  <c r="B539" i="4"/>
  <c r="B540" i="4"/>
  <c r="B541" i="4"/>
  <c r="B542" i="4"/>
  <c r="B543" i="4"/>
  <c r="B544" i="4"/>
  <c r="B545" i="4"/>
  <c r="B546" i="4"/>
  <c r="B547" i="4"/>
  <c r="B548" i="4"/>
  <c r="B549" i="4"/>
  <c r="B550" i="4"/>
  <c r="B551" i="4"/>
  <c r="B552" i="4"/>
  <c r="B553" i="4"/>
  <c r="B554" i="4"/>
  <c r="B555" i="4"/>
  <c r="B556" i="4"/>
  <c r="B557" i="4"/>
  <c r="B558" i="4"/>
  <c r="B559" i="4"/>
  <c r="B560" i="4"/>
  <c r="B561" i="4"/>
  <c r="B562" i="4"/>
  <c r="B563" i="4"/>
  <c r="B564" i="4"/>
  <c r="B565" i="4"/>
  <c r="B566" i="4"/>
  <c r="B567" i="4"/>
  <c r="B568" i="4"/>
  <c r="B569" i="4"/>
  <c r="B570" i="4"/>
  <c r="B571" i="4"/>
  <c r="B572" i="4"/>
  <c r="B573" i="4"/>
  <c r="B574" i="4"/>
  <c r="B575" i="4"/>
  <c r="B576" i="4"/>
  <c r="B577" i="4"/>
  <c r="B578" i="4"/>
  <c r="B579" i="4"/>
  <c r="B580" i="4"/>
  <c r="B581" i="4"/>
  <c r="B582" i="4"/>
  <c r="B583" i="4"/>
  <c r="B584" i="4"/>
  <c r="B585" i="4"/>
  <c r="B586" i="4"/>
  <c r="B587" i="4"/>
  <c r="B588" i="4"/>
  <c r="B589" i="4"/>
  <c r="B590" i="4"/>
  <c r="B591" i="4"/>
  <c r="B592" i="4"/>
  <c r="B593" i="4"/>
  <c r="B594" i="4"/>
  <c r="B595" i="4"/>
  <c r="B596" i="4"/>
  <c r="B597" i="4"/>
  <c r="B598" i="4"/>
  <c r="B599" i="4"/>
  <c r="B600" i="4"/>
  <c r="B601" i="4"/>
  <c r="B602" i="4"/>
  <c r="B603" i="4"/>
  <c r="B604" i="4"/>
  <c r="B605" i="4"/>
  <c r="B606" i="4"/>
  <c r="B607" i="4"/>
  <c r="B608" i="4"/>
  <c r="B609" i="4"/>
  <c r="B610" i="4"/>
  <c r="B611" i="4"/>
  <c r="B612" i="4"/>
  <c r="B613" i="4"/>
  <c r="B614" i="4"/>
  <c r="B615" i="4"/>
  <c r="B616" i="4"/>
  <c r="B617" i="4"/>
  <c r="B618" i="4"/>
  <c r="B619" i="4"/>
  <c r="B620" i="4"/>
  <c r="B621" i="4"/>
  <c r="B622" i="4"/>
  <c r="B623" i="4"/>
  <c r="B624" i="4"/>
  <c r="B625" i="4"/>
  <c r="B626" i="4"/>
  <c r="B627" i="4"/>
  <c r="B628" i="4"/>
  <c r="B629" i="4"/>
  <c r="B630" i="4"/>
  <c r="B631" i="4"/>
  <c r="B632" i="4"/>
  <c r="B633" i="4"/>
  <c r="B634" i="4"/>
  <c r="B635" i="4"/>
  <c r="B11" i="4"/>
  <c r="M12" i="2" l="1"/>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R369" i="4"/>
  <c r="N369" i="4"/>
  <c r="I369" i="4"/>
  <c r="R368" i="4"/>
  <c r="N368" i="4"/>
  <c r="I368" i="4"/>
  <c r="R367" i="4"/>
  <c r="N367" i="4"/>
  <c r="I367" i="4"/>
  <c r="R366" i="4"/>
  <c r="N366" i="4"/>
  <c r="I366" i="4"/>
  <c r="R365" i="4"/>
  <c r="N365" i="4"/>
  <c r="I365" i="4"/>
  <c r="R364" i="4"/>
  <c r="N364" i="4"/>
  <c r="I364" i="4"/>
  <c r="R363" i="4"/>
  <c r="N363" i="4"/>
  <c r="I363" i="4"/>
  <c r="R362" i="4"/>
  <c r="N362" i="4"/>
  <c r="I362" i="4"/>
  <c r="R361" i="4"/>
  <c r="N361" i="4"/>
  <c r="I361" i="4"/>
  <c r="R360" i="4"/>
  <c r="N360" i="4"/>
  <c r="I360" i="4"/>
  <c r="R359" i="4"/>
  <c r="N359" i="4"/>
  <c r="I359" i="4"/>
  <c r="R358" i="4"/>
  <c r="N358" i="4"/>
  <c r="I358" i="4"/>
  <c r="R357" i="4"/>
  <c r="I357" i="4"/>
  <c r="R356" i="4"/>
  <c r="I356" i="4"/>
  <c r="R355" i="4"/>
  <c r="I355" i="4"/>
  <c r="R354" i="4"/>
  <c r="I354" i="4"/>
  <c r="R353" i="4"/>
  <c r="I353" i="4"/>
  <c r="R352" i="4"/>
  <c r="N352" i="4"/>
  <c r="I352" i="4"/>
  <c r="R351" i="4"/>
  <c r="I351" i="4"/>
  <c r="R350" i="4"/>
  <c r="I350" i="4"/>
  <c r="R349" i="4"/>
  <c r="I349" i="4"/>
  <c r="R348" i="4"/>
  <c r="I348" i="4"/>
  <c r="R347" i="4"/>
  <c r="I347" i="4"/>
  <c r="R346" i="4"/>
  <c r="N346" i="4"/>
  <c r="I346" i="4"/>
  <c r="R345" i="4"/>
  <c r="I345" i="4"/>
  <c r="R344" i="4"/>
  <c r="I344" i="4"/>
  <c r="R343" i="4"/>
  <c r="I343" i="4"/>
  <c r="R342" i="4"/>
  <c r="I342" i="4"/>
  <c r="R341" i="4"/>
  <c r="I341" i="4"/>
  <c r="R340" i="4"/>
  <c r="N340" i="4"/>
  <c r="I340" i="4"/>
  <c r="R339" i="4"/>
  <c r="N339" i="4"/>
  <c r="I339" i="4"/>
  <c r="R338" i="4"/>
  <c r="N338" i="4"/>
  <c r="I338" i="4"/>
  <c r="R337" i="4"/>
  <c r="N337" i="4"/>
  <c r="I337" i="4"/>
  <c r="R336" i="4"/>
  <c r="N336" i="4"/>
  <c r="I336" i="4"/>
  <c r="R335" i="4"/>
  <c r="N335" i="4"/>
  <c r="I335" i="4"/>
  <c r="R334" i="4"/>
  <c r="N334" i="4"/>
  <c r="I334" i="4"/>
  <c r="R333" i="4"/>
  <c r="N333" i="4"/>
  <c r="I333" i="4"/>
  <c r="R332" i="4"/>
  <c r="N332" i="4"/>
  <c r="I332" i="4"/>
  <c r="R331" i="4"/>
  <c r="N331" i="4"/>
  <c r="I331" i="4"/>
  <c r="R330" i="4"/>
  <c r="N330" i="4"/>
  <c r="I330" i="4"/>
  <c r="R329" i="4"/>
  <c r="N329" i="4"/>
  <c r="I329" i="4"/>
  <c r="R328" i="4"/>
  <c r="N328" i="4"/>
  <c r="I328" i="4"/>
  <c r="R327" i="4"/>
  <c r="N327" i="4"/>
  <c r="I327" i="4"/>
  <c r="R326" i="4"/>
  <c r="N326" i="4"/>
  <c r="I326" i="4"/>
  <c r="R325" i="4"/>
  <c r="N325" i="4"/>
  <c r="I325" i="4"/>
  <c r="R324" i="4"/>
  <c r="N324" i="4"/>
  <c r="I324" i="4"/>
  <c r="R323" i="4"/>
  <c r="N323" i="4"/>
  <c r="I323" i="4"/>
  <c r="R322" i="4"/>
  <c r="N322" i="4"/>
  <c r="I322" i="4"/>
  <c r="R321" i="4"/>
  <c r="N321" i="4"/>
  <c r="I321" i="4"/>
  <c r="R320" i="4"/>
  <c r="N320" i="4"/>
  <c r="I320" i="4"/>
  <c r="R319" i="4"/>
  <c r="N319" i="4"/>
  <c r="I319" i="4"/>
  <c r="R318" i="4"/>
  <c r="I318" i="4"/>
  <c r="R317" i="4"/>
  <c r="I317" i="4"/>
  <c r="R316" i="4"/>
  <c r="I316" i="4"/>
  <c r="R315" i="4"/>
  <c r="I315" i="4"/>
  <c r="R314" i="4"/>
  <c r="I314" i="4"/>
  <c r="R313" i="4"/>
  <c r="I313" i="4"/>
  <c r="R312" i="4"/>
  <c r="I312" i="4"/>
  <c r="R311" i="4"/>
  <c r="I311" i="4"/>
  <c r="R310" i="4"/>
  <c r="I310" i="4"/>
  <c r="R309" i="4"/>
  <c r="I309" i="4"/>
  <c r="R308" i="4"/>
  <c r="I308" i="4"/>
  <c r="R307" i="4"/>
  <c r="I307" i="4"/>
  <c r="R306" i="4"/>
  <c r="I306" i="4"/>
  <c r="R305" i="4"/>
  <c r="N305" i="4"/>
  <c r="I305" i="4"/>
  <c r="R304" i="4"/>
  <c r="I304" i="4"/>
  <c r="R303" i="4"/>
  <c r="I303" i="4"/>
  <c r="R302" i="4"/>
  <c r="N302" i="4"/>
  <c r="I302" i="4"/>
  <c r="R301" i="4"/>
  <c r="N301" i="4"/>
  <c r="I301" i="4"/>
  <c r="R300" i="4"/>
  <c r="N300" i="4"/>
  <c r="I300" i="4"/>
  <c r="R299" i="4"/>
  <c r="N299" i="4"/>
  <c r="I299" i="4"/>
  <c r="R298" i="4"/>
  <c r="N298" i="4"/>
  <c r="I298" i="4"/>
  <c r="R297" i="4"/>
  <c r="I297" i="4"/>
  <c r="R296" i="4"/>
  <c r="N296" i="4"/>
  <c r="I296" i="4"/>
  <c r="R295" i="4"/>
  <c r="N295" i="4"/>
  <c r="I295" i="4"/>
  <c r="R294" i="4"/>
  <c r="N294" i="4"/>
  <c r="I294" i="4"/>
  <c r="R293" i="4"/>
  <c r="N293" i="4"/>
  <c r="I293" i="4"/>
  <c r="R292" i="4"/>
  <c r="N292" i="4"/>
  <c r="I292" i="4"/>
  <c r="R291" i="4"/>
  <c r="N291" i="4"/>
  <c r="I291" i="4"/>
  <c r="R290" i="4"/>
  <c r="N290" i="4"/>
  <c r="I290" i="4"/>
  <c r="R289" i="4"/>
  <c r="N289" i="4"/>
  <c r="I289" i="4"/>
  <c r="R288" i="4"/>
  <c r="I288" i="4"/>
  <c r="R287" i="4"/>
  <c r="I287" i="4"/>
  <c r="R286" i="4"/>
  <c r="I286" i="4"/>
  <c r="R285" i="4"/>
  <c r="N285" i="4"/>
  <c r="I285" i="4"/>
  <c r="R284" i="4"/>
  <c r="I284" i="4"/>
  <c r="R283" i="4"/>
  <c r="N283" i="4"/>
  <c r="I283" i="4"/>
  <c r="R282" i="4"/>
  <c r="N282" i="4"/>
  <c r="I282" i="4"/>
  <c r="R281" i="4"/>
  <c r="N281" i="4"/>
  <c r="I281" i="4"/>
  <c r="R280" i="4"/>
  <c r="I280" i="4"/>
  <c r="R279" i="4"/>
  <c r="N279" i="4"/>
  <c r="I279" i="4"/>
  <c r="R278" i="4"/>
  <c r="N278" i="4"/>
  <c r="I278" i="4"/>
  <c r="R277" i="4"/>
  <c r="N277" i="4"/>
  <c r="I277" i="4"/>
  <c r="R276" i="4"/>
  <c r="N276" i="4"/>
  <c r="I276" i="4"/>
  <c r="R275" i="4"/>
  <c r="I275" i="4"/>
  <c r="R274" i="4"/>
  <c r="I274" i="4"/>
  <c r="R273" i="4"/>
  <c r="N273" i="4"/>
  <c r="I273" i="4"/>
  <c r="R272" i="4"/>
  <c r="N272" i="4"/>
  <c r="I272" i="4"/>
  <c r="R271" i="4"/>
  <c r="I271" i="4"/>
  <c r="R270" i="4"/>
  <c r="N270" i="4"/>
  <c r="I270" i="4"/>
  <c r="R269" i="4"/>
  <c r="I269" i="4"/>
  <c r="R268" i="4"/>
  <c r="I268" i="4"/>
  <c r="R267" i="4"/>
  <c r="I267" i="4"/>
  <c r="R266" i="4"/>
  <c r="N266" i="4"/>
  <c r="I266" i="4"/>
  <c r="R265" i="4"/>
  <c r="N265" i="4"/>
  <c r="I265" i="4"/>
  <c r="R264" i="4"/>
  <c r="N264" i="4"/>
  <c r="I264" i="4"/>
  <c r="R263" i="4"/>
  <c r="N263" i="4"/>
  <c r="I263" i="4"/>
  <c r="R262" i="4"/>
  <c r="N262" i="4"/>
  <c r="I262" i="4"/>
  <c r="R261" i="4"/>
  <c r="I261" i="4"/>
  <c r="R260" i="4"/>
  <c r="I260" i="4"/>
  <c r="R259" i="4"/>
  <c r="N259" i="4"/>
  <c r="I259" i="4"/>
  <c r="R258" i="4"/>
  <c r="I258" i="4"/>
  <c r="R257" i="4"/>
  <c r="N257" i="4"/>
  <c r="I257" i="4"/>
  <c r="R256" i="4"/>
  <c r="N256" i="4"/>
  <c r="I256" i="4"/>
  <c r="R255" i="4"/>
  <c r="N255" i="4"/>
  <c r="I255" i="4"/>
  <c r="R254" i="4"/>
  <c r="N254" i="4"/>
  <c r="I254" i="4"/>
  <c r="R253" i="4"/>
  <c r="N253" i="4"/>
  <c r="I253" i="4"/>
  <c r="R252" i="4"/>
  <c r="N252" i="4"/>
  <c r="I252" i="4"/>
  <c r="R251" i="4"/>
  <c r="N251" i="4"/>
  <c r="I251" i="4"/>
  <c r="R250" i="4"/>
  <c r="N250" i="4"/>
  <c r="I250" i="4"/>
  <c r="R249" i="4"/>
  <c r="N249" i="4"/>
  <c r="I249" i="4"/>
  <c r="R248" i="4"/>
  <c r="N248" i="4"/>
  <c r="I248" i="4"/>
  <c r="R247" i="4"/>
  <c r="N247" i="4"/>
  <c r="I247" i="4"/>
  <c r="R246" i="4"/>
  <c r="N246" i="4"/>
  <c r="I246" i="4"/>
  <c r="R245" i="4"/>
  <c r="N245" i="4"/>
  <c r="I245" i="4"/>
  <c r="R244" i="4"/>
  <c r="N244" i="4"/>
  <c r="I244" i="4"/>
  <c r="R243" i="4"/>
  <c r="N243" i="4"/>
  <c r="I243" i="4"/>
  <c r="R242" i="4"/>
  <c r="N242" i="4"/>
  <c r="I242" i="4"/>
  <c r="R241" i="4"/>
  <c r="N241" i="4"/>
  <c r="I241" i="4"/>
  <c r="R240" i="4"/>
  <c r="N240" i="4"/>
  <c r="I240" i="4"/>
  <c r="R239" i="4"/>
  <c r="N239" i="4"/>
  <c r="I239" i="4"/>
  <c r="R238" i="4"/>
  <c r="N238" i="4"/>
  <c r="I238" i="4"/>
  <c r="R237" i="4"/>
  <c r="N237" i="4"/>
  <c r="I237" i="4"/>
  <c r="R236" i="4"/>
  <c r="N236" i="4"/>
  <c r="I236" i="4"/>
  <c r="R235" i="4"/>
  <c r="N235" i="4"/>
  <c r="I235" i="4"/>
  <c r="R234" i="4"/>
  <c r="N234" i="4"/>
  <c r="I234" i="4"/>
  <c r="R233" i="4"/>
  <c r="N233" i="4"/>
  <c r="I233" i="4"/>
  <c r="R232" i="4"/>
  <c r="N232" i="4"/>
  <c r="I232" i="4"/>
  <c r="R231" i="4"/>
  <c r="N231" i="4"/>
  <c r="I231" i="4"/>
  <c r="R230" i="4"/>
  <c r="N230" i="4"/>
  <c r="I230" i="4"/>
  <c r="R229" i="4"/>
  <c r="N229" i="4"/>
  <c r="I229" i="4"/>
  <c r="R228" i="4"/>
  <c r="N228" i="4"/>
  <c r="I228" i="4"/>
  <c r="R227" i="4"/>
  <c r="N227" i="4"/>
  <c r="I227" i="4"/>
  <c r="R226" i="4"/>
  <c r="N226" i="4"/>
  <c r="I226" i="4"/>
  <c r="R225" i="4"/>
  <c r="N225" i="4"/>
  <c r="I225" i="4"/>
  <c r="R224" i="4"/>
  <c r="N224" i="4"/>
  <c r="I224" i="4"/>
  <c r="R223" i="4"/>
  <c r="N223" i="4"/>
  <c r="I223" i="4"/>
  <c r="R222" i="4"/>
  <c r="N222" i="4"/>
  <c r="I222" i="4"/>
  <c r="R221" i="4"/>
  <c r="N221" i="4"/>
  <c r="I221" i="4"/>
  <c r="R220" i="4"/>
  <c r="N220" i="4"/>
  <c r="I220" i="4"/>
  <c r="R219" i="4"/>
  <c r="N219" i="4"/>
  <c r="I219" i="4"/>
  <c r="R218" i="4"/>
  <c r="N218" i="4"/>
  <c r="I218" i="4"/>
  <c r="R217" i="4"/>
  <c r="N217" i="4"/>
  <c r="I217" i="4"/>
  <c r="R216" i="4"/>
  <c r="N216" i="4"/>
  <c r="I216" i="4"/>
  <c r="Q215" i="4"/>
  <c r="R215" i="4" s="1"/>
  <c r="N215" i="4"/>
  <c r="I215" i="4"/>
  <c r="Q214" i="4"/>
  <c r="R214" i="4" s="1"/>
  <c r="N214" i="4"/>
  <c r="I214" i="4"/>
  <c r="Q213" i="4"/>
  <c r="R213" i="4" s="1"/>
  <c r="N213" i="4"/>
  <c r="I213" i="4"/>
  <c r="Q212" i="4"/>
  <c r="R212" i="4" s="1"/>
  <c r="N212" i="4"/>
  <c r="I212" i="4"/>
  <c r="Q211" i="4"/>
  <c r="R211" i="4" s="1"/>
  <c r="N211" i="4"/>
  <c r="I211" i="4"/>
  <c r="Q210" i="4"/>
  <c r="R210" i="4" s="1"/>
  <c r="N210" i="4"/>
  <c r="I210" i="4"/>
  <c r="Q209" i="4"/>
  <c r="R209" i="4" s="1"/>
  <c r="N209" i="4"/>
  <c r="I209" i="4"/>
  <c r="Q208" i="4"/>
  <c r="R208" i="4" s="1"/>
  <c r="N208" i="4"/>
  <c r="I208" i="4"/>
  <c r="Q207" i="4"/>
  <c r="R207" i="4" s="1"/>
  <c r="N207" i="4"/>
  <c r="I207" i="4"/>
  <c r="Q206" i="4"/>
  <c r="R206" i="4" s="1"/>
  <c r="N206" i="4"/>
  <c r="I206" i="4"/>
  <c r="Q205" i="4"/>
  <c r="R205" i="4" s="1"/>
  <c r="N205" i="4"/>
  <c r="I205" i="4"/>
  <c r="Q204" i="4"/>
  <c r="R204" i="4" s="1"/>
  <c r="N204" i="4"/>
  <c r="I204" i="4"/>
  <c r="Q203" i="4"/>
  <c r="R203" i="4" s="1"/>
  <c r="N203" i="4"/>
  <c r="I203" i="4"/>
  <c r="R202" i="4"/>
  <c r="N202" i="4"/>
  <c r="I202" i="4"/>
  <c r="R201" i="4"/>
  <c r="N201" i="4"/>
  <c r="I201" i="4"/>
  <c r="R200" i="4"/>
  <c r="N200" i="4"/>
  <c r="I200" i="4"/>
  <c r="R199" i="4"/>
  <c r="N199" i="4"/>
  <c r="I199" i="4"/>
  <c r="R198" i="4"/>
  <c r="N198" i="4"/>
  <c r="I198" i="4"/>
  <c r="R197" i="4"/>
  <c r="N197" i="4"/>
  <c r="I197" i="4"/>
  <c r="R196" i="4"/>
  <c r="N196" i="4"/>
  <c r="I196" i="4"/>
  <c r="R195" i="4"/>
  <c r="N195" i="4"/>
  <c r="I195" i="4"/>
  <c r="R194" i="4"/>
  <c r="N194" i="4"/>
  <c r="R193" i="4"/>
  <c r="N193" i="4"/>
  <c r="R192" i="4"/>
  <c r="N192" i="4"/>
  <c r="R191" i="4"/>
  <c r="N191" i="4"/>
  <c r="R190" i="4"/>
  <c r="N190" i="4"/>
  <c r="R189" i="4"/>
  <c r="N189" i="4"/>
  <c r="R188" i="4"/>
  <c r="N188" i="4"/>
  <c r="R187" i="4"/>
  <c r="N187" i="4"/>
  <c r="R186" i="4"/>
  <c r="N186" i="4"/>
  <c r="R185" i="4"/>
  <c r="N185" i="4"/>
  <c r="R184" i="4"/>
  <c r="N184" i="4"/>
  <c r="R183" i="4"/>
  <c r="N183" i="4"/>
  <c r="R182" i="4"/>
  <c r="N182" i="4"/>
  <c r="R181" i="4"/>
  <c r="N181" i="4"/>
  <c r="R180" i="4"/>
  <c r="N180" i="4"/>
  <c r="R179" i="4"/>
  <c r="N179" i="4"/>
  <c r="R178" i="4"/>
  <c r="N178" i="4"/>
  <c r="R177" i="4"/>
  <c r="N177" i="4"/>
  <c r="R176" i="4"/>
  <c r="N176" i="4"/>
  <c r="R175" i="4"/>
  <c r="N175" i="4"/>
  <c r="R174" i="4"/>
  <c r="N174" i="4"/>
  <c r="R173" i="4"/>
  <c r="N173" i="4"/>
  <c r="R172" i="4"/>
  <c r="N172" i="4"/>
  <c r="R171" i="4"/>
  <c r="N171" i="4"/>
  <c r="R170" i="4"/>
  <c r="N170" i="4"/>
  <c r="R169" i="4"/>
  <c r="N169" i="4"/>
  <c r="R168" i="4"/>
  <c r="N168" i="4"/>
  <c r="R167" i="4"/>
  <c r="N167" i="4"/>
  <c r="R166" i="4"/>
  <c r="N166" i="4"/>
  <c r="R165" i="4"/>
  <c r="N165" i="4"/>
  <c r="R164" i="4"/>
  <c r="N164" i="4"/>
  <c r="R163" i="4"/>
  <c r="N163" i="4"/>
  <c r="R162" i="4"/>
  <c r="N162" i="4"/>
  <c r="R161" i="4"/>
  <c r="N161" i="4"/>
  <c r="R160" i="4"/>
  <c r="N160" i="4"/>
  <c r="R159" i="4"/>
  <c r="N159" i="4"/>
  <c r="R158" i="4"/>
  <c r="N158" i="4"/>
  <c r="R157" i="4"/>
  <c r="N157" i="4"/>
  <c r="R156" i="4"/>
  <c r="N156" i="4"/>
  <c r="R155" i="4"/>
  <c r="N155" i="4"/>
  <c r="R154" i="4"/>
  <c r="N154" i="4"/>
  <c r="I154" i="4"/>
  <c r="R153" i="4"/>
  <c r="N153" i="4"/>
  <c r="I153" i="4"/>
  <c r="R152" i="4"/>
  <c r="I152" i="4"/>
  <c r="R151" i="4"/>
  <c r="N151" i="4"/>
  <c r="I151" i="4"/>
  <c r="R150" i="4"/>
  <c r="I150" i="4"/>
  <c r="I149" i="4"/>
  <c r="I148" i="4"/>
  <c r="R147" i="4"/>
  <c r="N147" i="4"/>
  <c r="I147" i="4"/>
  <c r="R146" i="4"/>
  <c r="N146" i="4"/>
  <c r="I146" i="4"/>
  <c r="R145" i="4"/>
  <c r="N145" i="4"/>
  <c r="I145" i="4"/>
  <c r="I144" i="4"/>
  <c r="R143" i="4"/>
  <c r="N143" i="4"/>
  <c r="I143" i="4"/>
  <c r="R142" i="4"/>
  <c r="N142" i="4"/>
  <c r="I142" i="4"/>
  <c r="R141" i="4"/>
  <c r="N141" i="4"/>
  <c r="I141" i="4"/>
  <c r="R140" i="4"/>
  <c r="N140" i="4"/>
  <c r="I140" i="4"/>
  <c r="R139" i="4"/>
  <c r="N139" i="4"/>
  <c r="I139" i="4"/>
  <c r="R138" i="4"/>
  <c r="N138" i="4"/>
  <c r="I138" i="4"/>
  <c r="R137" i="4"/>
  <c r="N137" i="4"/>
  <c r="I137" i="4"/>
  <c r="R136" i="4"/>
  <c r="N136" i="4"/>
  <c r="I136" i="4"/>
  <c r="R135" i="4"/>
  <c r="N135" i="4"/>
  <c r="I135" i="4"/>
  <c r="R134" i="4"/>
  <c r="N134" i="4"/>
  <c r="I134" i="4"/>
  <c r="R133" i="4"/>
  <c r="N133" i="4"/>
  <c r="I133" i="4"/>
  <c r="R132" i="4"/>
  <c r="N132" i="4"/>
  <c r="I132" i="4"/>
  <c r="R131" i="4"/>
  <c r="N131" i="4"/>
  <c r="I131" i="4"/>
  <c r="R130" i="4"/>
  <c r="N130" i="4"/>
  <c r="I130" i="4"/>
  <c r="R129" i="4"/>
  <c r="N129" i="4"/>
  <c r="I129" i="4"/>
  <c r="I128" i="4"/>
  <c r="R127" i="4"/>
  <c r="N127" i="4"/>
  <c r="I127" i="4"/>
  <c r="R126" i="4"/>
  <c r="N126" i="4"/>
  <c r="I126" i="4"/>
  <c r="R125" i="4"/>
  <c r="N125" i="4"/>
  <c r="I125" i="4"/>
  <c r="R124" i="4"/>
  <c r="N124" i="4"/>
  <c r="I124" i="4"/>
  <c r="R123" i="4"/>
  <c r="N123" i="4"/>
  <c r="I123" i="4"/>
  <c r="R122" i="4"/>
  <c r="I122" i="4"/>
  <c r="R121" i="4"/>
  <c r="N121" i="4"/>
  <c r="I121" i="4"/>
  <c r="R120" i="4"/>
  <c r="N120" i="4"/>
  <c r="I120" i="4"/>
  <c r="R119" i="4"/>
  <c r="N119" i="4"/>
  <c r="I119" i="4"/>
  <c r="R118" i="4"/>
  <c r="N118" i="4"/>
  <c r="I118" i="4"/>
  <c r="R117" i="4"/>
  <c r="N117" i="4"/>
  <c r="I117" i="4"/>
  <c r="R116" i="4"/>
  <c r="N116" i="4"/>
  <c r="I116" i="4"/>
  <c r="R115" i="4"/>
  <c r="N115" i="4"/>
  <c r="I115" i="4"/>
  <c r="R114" i="4"/>
  <c r="N114" i="4"/>
  <c r="I114" i="4"/>
  <c r="R113" i="4"/>
  <c r="N113" i="4"/>
  <c r="I113" i="4"/>
  <c r="R112" i="4"/>
  <c r="N112" i="4"/>
  <c r="I112" i="4"/>
  <c r="R111" i="4"/>
  <c r="N111" i="4"/>
  <c r="I111" i="4"/>
  <c r="R110" i="4"/>
  <c r="N110" i="4"/>
  <c r="I110" i="4"/>
  <c r="R109" i="4"/>
  <c r="N109" i="4"/>
  <c r="I109" i="4"/>
  <c r="R108" i="4"/>
  <c r="N108" i="4"/>
  <c r="I108" i="4"/>
  <c r="R107" i="4"/>
  <c r="N107" i="4"/>
  <c r="I107" i="4"/>
  <c r="R106" i="4"/>
  <c r="N106" i="4"/>
  <c r="I106" i="4"/>
  <c r="R105" i="4"/>
  <c r="N105" i="4"/>
  <c r="I105" i="4"/>
  <c r="R104" i="4"/>
  <c r="N104" i="4"/>
  <c r="I104" i="4"/>
  <c r="R103" i="4"/>
  <c r="N103" i="4"/>
  <c r="I103" i="4"/>
  <c r="R102" i="4"/>
  <c r="N102" i="4"/>
  <c r="I102" i="4"/>
  <c r="R101" i="4"/>
  <c r="N101" i="4"/>
  <c r="I101" i="4"/>
  <c r="R100" i="4"/>
  <c r="N100" i="4"/>
  <c r="I100" i="4"/>
  <c r="R99" i="4"/>
  <c r="N99" i="4"/>
  <c r="I99" i="4"/>
  <c r="R98" i="4"/>
  <c r="N98" i="4"/>
  <c r="I98" i="4"/>
  <c r="R97" i="4"/>
  <c r="N97" i="4"/>
  <c r="I97" i="4"/>
  <c r="R96" i="4"/>
  <c r="N96" i="4"/>
  <c r="I96" i="4"/>
  <c r="R95" i="4"/>
  <c r="N95" i="4"/>
  <c r="I95" i="4"/>
  <c r="R94" i="4"/>
  <c r="N94" i="4"/>
  <c r="I94" i="4"/>
  <c r="R93" i="4"/>
  <c r="N93" i="4"/>
  <c r="I93" i="4"/>
  <c r="R92" i="4"/>
  <c r="N92" i="4"/>
  <c r="I92" i="4"/>
  <c r="R91" i="4"/>
  <c r="N91" i="4"/>
  <c r="I91" i="4"/>
  <c r="I90" i="4"/>
  <c r="I89" i="4"/>
  <c r="I88" i="4"/>
  <c r="R87" i="4"/>
  <c r="N87" i="4"/>
  <c r="I87" i="4"/>
  <c r="I86" i="4"/>
  <c r="I85" i="4"/>
  <c r="R84" i="4"/>
  <c r="N84" i="4"/>
  <c r="I84" i="4"/>
  <c r="R83" i="4"/>
  <c r="N83" i="4"/>
  <c r="I83" i="4"/>
  <c r="R82" i="4"/>
  <c r="N82" i="4"/>
  <c r="I82" i="4"/>
  <c r="R81" i="4"/>
  <c r="N81" i="4"/>
  <c r="I81" i="4"/>
  <c r="R80" i="4"/>
  <c r="N80" i="4"/>
  <c r="I80" i="4"/>
  <c r="R79" i="4"/>
  <c r="N79" i="4"/>
  <c r="I79" i="4"/>
  <c r="R78" i="4"/>
  <c r="N78" i="4"/>
  <c r="I78" i="4"/>
  <c r="R77" i="4"/>
  <c r="N77" i="4"/>
  <c r="I77" i="4"/>
  <c r="R76" i="4"/>
  <c r="N76" i="4"/>
  <c r="I76" i="4"/>
  <c r="R75" i="4"/>
  <c r="N75" i="4"/>
  <c r="I75" i="4"/>
  <c r="R74" i="4"/>
  <c r="N74" i="4"/>
  <c r="I74" i="4"/>
  <c r="R73" i="4"/>
  <c r="N73" i="4"/>
  <c r="I73" i="4"/>
  <c r="R72" i="4"/>
  <c r="N72" i="4"/>
  <c r="I72" i="4"/>
  <c r="R71" i="4"/>
  <c r="N71" i="4"/>
  <c r="I71" i="4"/>
  <c r="R70" i="4"/>
  <c r="N70" i="4"/>
  <c r="I70" i="4"/>
  <c r="R69" i="4"/>
  <c r="N69" i="4"/>
  <c r="I69" i="4"/>
  <c r="R68" i="4"/>
  <c r="N68" i="4"/>
  <c r="I68" i="4"/>
  <c r="R67" i="4"/>
  <c r="R66" i="4"/>
  <c r="N66" i="4"/>
  <c r="I66" i="4"/>
  <c r="R65" i="4"/>
  <c r="N65" i="4"/>
  <c r="I65" i="4"/>
  <c r="I64" i="4"/>
  <c r="R63" i="4"/>
  <c r="N63" i="4"/>
  <c r="I63" i="4"/>
  <c r="R62" i="4"/>
  <c r="N62" i="4"/>
  <c r="I62" i="4"/>
  <c r="R61" i="4"/>
  <c r="N61" i="4"/>
  <c r="I61" i="4"/>
  <c r="R60" i="4"/>
  <c r="R59" i="4"/>
  <c r="N59" i="4"/>
  <c r="I59" i="4"/>
  <c r="R58" i="4"/>
  <c r="N58" i="4"/>
  <c r="I58" i="4"/>
  <c r="R57" i="4"/>
  <c r="N57" i="4"/>
  <c r="I57" i="4"/>
  <c r="R56" i="4"/>
  <c r="N56" i="4"/>
  <c r="I56" i="4"/>
  <c r="R55" i="4"/>
  <c r="N55" i="4"/>
  <c r="I55" i="4"/>
  <c r="R54" i="4"/>
  <c r="N54" i="4"/>
  <c r="I54" i="4"/>
  <c r="R53" i="4"/>
  <c r="N53" i="4"/>
  <c r="I53" i="4"/>
  <c r="R52" i="4"/>
  <c r="N52" i="4"/>
  <c r="I52" i="4"/>
  <c r="R51" i="4"/>
  <c r="N51" i="4"/>
  <c r="I51" i="4"/>
  <c r="R50" i="4"/>
  <c r="N50" i="4"/>
  <c r="I50" i="4"/>
  <c r="R49" i="4"/>
  <c r="N49" i="4"/>
  <c r="I49" i="4"/>
  <c r="R48" i="4"/>
  <c r="N48" i="4"/>
  <c r="I48" i="4"/>
  <c r="R47" i="4"/>
  <c r="N47" i="4"/>
  <c r="I47" i="4"/>
  <c r="R46" i="4"/>
  <c r="N46" i="4"/>
  <c r="I46" i="4"/>
  <c r="R45" i="4"/>
  <c r="N45" i="4"/>
  <c r="I45" i="4"/>
  <c r="R44" i="4"/>
  <c r="N44" i="4"/>
  <c r="I44" i="4"/>
  <c r="R43" i="4"/>
  <c r="N43" i="4"/>
  <c r="I43" i="4"/>
  <c r="R42" i="4"/>
  <c r="I42" i="4"/>
  <c r="R41" i="4"/>
  <c r="N41" i="4"/>
  <c r="I41" i="4"/>
  <c r="R40" i="4"/>
  <c r="N40" i="4"/>
  <c r="R39" i="4"/>
  <c r="N39" i="4"/>
  <c r="I39" i="4"/>
  <c r="R38" i="4"/>
  <c r="N38" i="4"/>
  <c r="I38" i="4"/>
  <c r="R37" i="4"/>
  <c r="N37" i="4"/>
  <c r="I37" i="4"/>
  <c r="R36" i="4"/>
  <c r="N36" i="4"/>
  <c r="I36" i="4"/>
  <c r="R35" i="4"/>
  <c r="N35" i="4"/>
  <c r="I35" i="4"/>
  <c r="R34" i="4"/>
  <c r="N34" i="4"/>
  <c r="I34" i="4"/>
  <c r="R33" i="4"/>
  <c r="N33" i="4"/>
  <c r="I33" i="4"/>
  <c r="R32" i="4"/>
  <c r="N32" i="4"/>
  <c r="I32" i="4"/>
  <c r="R31" i="4"/>
  <c r="N31" i="4"/>
  <c r="I31" i="4"/>
  <c r="R30" i="4"/>
  <c r="N30" i="4"/>
  <c r="I30" i="4"/>
  <c r="R29" i="4"/>
  <c r="N29" i="4"/>
  <c r="I29" i="4"/>
  <c r="R28" i="4"/>
  <c r="N28" i="4"/>
  <c r="I28" i="4"/>
  <c r="R27" i="4"/>
  <c r="N27" i="4"/>
  <c r="I27" i="4"/>
  <c r="R26" i="4"/>
  <c r="N26" i="4"/>
  <c r="I26" i="4"/>
  <c r="R25" i="4"/>
  <c r="N25" i="4"/>
  <c r="I25" i="4"/>
  <c r="R24" i="4"/>
  <c r="N24" i="4"/>
  <c r="I24" i="4"/>
  <c r="R23" i="4"/>
  <c r="N23" i="4"/>
  <c r="I23" i="4"/>
  <c r="R22" i="4"/>
  <c r="N22" i="4"/>
  <c r="I22" i="4"/>
  <c r="R21" i="4"/>
  <c r="N21" i="4"/>
  <c r="I21" i="4"/>
  <c r="R20" i="4"/>
  <c r="N20" i="4"/>
  <c r="I20" i="4"/>
  <c r="R19" i="4"/>
  <c r="N19" i="4"/>
  <c r="I19" i="4"/>
  <c r="R18" i="4"/>
  <c r="N18" i="4"/>
  <c r="I18" i="4"/>
  <c r="R17" i="4"/>
  <c r="N17" i="4"/>
  <c r="I17" i="4"/>
  <c r="R16" i="4"/>
  <c r="N16" i="4"/>
  <c r="I16" i="4"/>
  <c r="R15" i="4"/>
  <c r="I15" i="4"/>
  <c r="R14" i="4"/>
  <c r="N14" i="4"/>
  <c r="I14" i="4"/>
  <c r="R13" i="4"/>
  <c r="N13" i="4"/>
  <c r="I13" i="4"/>
  <c r="R12" i="4"/>
  <c r="N12" i="4"/>
  <c r="I12" i="4"/>
  <c r="R11" i="4"/>
  <c r="N11" i="4"/>
  <c r="J6" i="4" s="1"/>
  <c r="L5" i="4" s="1"/>
  <c r="I11" i="4"/>
  <c r="G6" i="4" s="1"/>
  <c r="H5" i="4" s="1"/>
  <c r="S6" i="4"/>
  <c r="S5" i="4" s="1"/>
  <c r="O6" i="4" l="1"/>
  <c r="P5" i="4" s="1"/>
  <c r="P215" i="2" l="1"/>
  <c r="P214" i="2"/>
  <c r="P213" i="2"/>
  <c r="P212" i="2"/>
  <c r="P211" i="2"/>
  <c r="P210" i="2"/>
  <c r="P209" i="2"/>
  <c r="P208" i="2"/>
  <c r="P207" i="2"/>
  <c r="P206" i="2"/>
  <c r="P205" i="2"/>
  <c r="P204" i="2"/>
  <c r="P203" i="2"/>
  <c r="Q37" i="2" l="1"/>
  <c r="M40"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85" i="2"/>
  <c r="H86" i="2"/>
  <c r="H87" i="2"/>
  <c r="Q11" i="2" l="1"/>
  <c r="H64" i="2"/>
  <c r="M435" i="2"/>
  <c r="M434" i="2"/>
  <c r="M433" i="2"/>
  <c r="M432" i="2"/>
  <c r="M431" i="2"/>
  <c r="M430" i="2"/>
  <c r="M429" i="2"/>
  <c r="M428" i="2"/>
  <c r="M427" i="2"/>
  <c r="M426" i="2"/>
  <c r="M425" i="2"/>
  <c r="M424" i="2"/>
  <c r="M423" i="2"/>
  <c r="M422" i="2"/>
  <c r="M421" i="2"/>
  <c r="M420" i="2"/>
  <c r="M419" i="2"/>
  <c r="M418" i="2"/>
  <c r="M417" i="2"/>
  <c r="M416" i="2"/>
  <c r="M415" i="2"/>
  <c r="M414" i="2"/>
  <c r="M413" i="2"/>
  <c r="M412" i="2"/>
  <c r="M411" i="2"/>
  <c r="M410" i="2"/>
  <c r="M409" i="2"/>
  <c r="M408" i="2"/>
  <c r="M407" i="2"/>
  <c r="M406" i="2"/>
  <c r="M405" i="2"/>
  <c r="M404" i="2"/>
  <c r="M403" i="2"/>
  <c r="M402" i="2"/>
  <c r="M401" i="2"/>
  <c r="M400" i="2"/>
  <c r="M398" i="2"/>
  <c r="M397" i="2"/>
  <c r="M396" i="2"/>
  <c r="M395" i="2"/>
  <c r="M394" i="2"/>
  <c r="M393" i="2"/>
  <c r="M392" i="2"/>
  <c r="M391" i="2"/>
  <c r="M390" i="2"/>
  <c r="M389" i="2"/>
  <c r="M388" i="2"/>
  <c r="M387" i="2"/>
  <c r="M386" i="2"/>
  <c r="M385" i="2"/>
  <c r="M384" i="2"/>
  <c r="M383" i="2"/>
  <c r="M382" i="2"/>
  <c r="M381" i="2"/>
  <c r="M380" i="2"/>
  <c r="M379" i="2"/>
  <c r="M378" i="2"/>
  <c r="M377" i="2"/>
  <c r="M376" i="2"/>
  <c r="M375" i="2"/>
  <c r="M374" i="2"/>
  <c r="M373" i="2"/>
  <c r="M372" i="2"/>
  <c r="M371" i="2"/>
  <c r="M370" i="2"/>
  <c r="Q369" i="2"/>
  <c r="M369" i="2"/>
  <c r="H369" i="2"/>
  <c r="Q368" i="2"/>
  <c r="M368" i="2"/>
  <c r="H368" i="2"/>
  <c r="Q367" i="2"/>
  <c r="M367" i="2"/>
  <c r="H367" i="2"/>
  <c r="Q366" i="2"/>
  <c r="M366" i="2"/>
  <c r="H366" i="2"/>
  <c r="Q365" i="2"/>
  <c r="M365" i="2"/>
  <c r="H365" i="2"/>
  <c r="Q364" i="2"/>
  <c r="M364" i="2"/>
  <c r="H364" i="2"/>
  <c r="Q363" i="2"/>
  <c r="M363" i="2"/>
  <c r="H363" i="2"/>
  <c r="Q362" i="2"/>
  <c r="M362" i="2"/>
  <c r="H362" i="2"/>
  <c r="Q361" i="2"/>
  <c r="M361" i="2"/>
  <c r="H361" i="2"/>
  <c r="Q360" i="2"/>
  <c r="M360" i="2"/>
  <c r="H360" i="2"/>
  <c r="Q359" i="2"/>
  <c r="M359" i="2"/>
  <c r="H359" i="2"/>
  <c r="Q358" i="2"/>
  <c r="M358" i="2"/>
  <c r="H358" i="2"/>
  <c r="Q357" i="2"/>
  <c r="H357" i="2"/>
  <c r="Q356" i="2"/>
  <c r="H356" i="2"/>
  <c r="Q355" i="2"/>
  <c r="H355" i="2"/>
  <c r="Q354" i="2"/>
  <c r="H354" i="2"/>
  <c r="Q353" i="2"/>
  <c r="H353" i="2"/>
  <c r="Q352" i="2"/>
  <c r="M352" i="2"/>
  <c r="H352" i="2"/>
  <c r="Q351" i="2"/>
  <c r="H351" i="2"/>
  <c r="Q350" i="2"/>
  <c r="H350" i="2"/>
  <c r="Q349" i="2"/>
  <c r="H349" i="2"/>
  <c r="Q348" i="2"/>
  <c r="H348" i="2"/>
  <c r="Q347" i="2"/>
  <c r="H347" i="2"/>
  <c r="Q346" i="2"/>
  <c r="M346" i="2"/>
  <c r="H346" i="2"/>
  <c r="Q345" i="2"/>
  <c r="H345" i="2"/>
  <c r="Q344" i="2"/>
  <c r="H344" i="2"/>
  <c r="Q343" i="2"/>
  <c r="H343" i="2"/>
  <c r="Q342" i="2"/>
  <c r="H342" i="2"/>
  <c r="Q341" i="2"/>
  <c r="H341" i="2"/>
  <c r="Q340" i="2"/>
  <c r="M340" i="2"/>
  <c r="H340" i="2"/>
  <c r="Q339" i="2"/>
  <c r="M339" i="2"/>
  <c r="H339" i="2"/>
  <c r="Q338" i="2"/>
  <c r="M338" i="2"/>
  <c r="H338" i="2"/>
  <c r="Q337" i="2"/>
  <c r="M337" i="2"/>
  <c r="H337" i="2"/>
  <c r="Q336" i="2"/>
  <c r="M336" i="2"/>
  <c r="H336" i="2"/>
  <c r="Q335" i="2"/>
  <c r="M335" i="2"/>
  <c r="H335" i="2"/>
  <c r="Q334" i="2"/>
  <c r="M334" i="2"/>
  <c r="H334" i="2"/>
  <c r="Q333" i="2"/>
  <c r="M333" i="2"/>
  <c r="H333" i="2"/>
  <c r="Q332" i="2"/>
  <c r="M332" i="2"/>
  <c r="H332" i="2"/>
  <c r="Q331" i="2"/>
  <c r="M331" i="2"/>
  <c r="H331" i="2"/>
  <c r="Q330" i="2"/>
  <c r="M330" i="2"/>
  <c r="H330" i="2"/>
  <c r="Q329" i="2"/>
  <c r="M329" i="2"/>
  <c r="H329" i="2"/>
  <c r="Q328" i="2"/>
  <c r="M328" i="2"/>
  <c r="H328" i="2"/>
  <c r="Q327" i="2"/>
  <c r="M327" i="2"/>
  <c r="H327" i="2"/>
  <c r="Q326" i="2"/>
  <c r="M326" i="2"/>
  <c r="H326" i="2"/>
  <c r="Q325" i="2"/>
  <c r="M325" i="2"/>
  <c r="H325" i="2"/>
  <c r="Q324" i="2"/>
  <c r="M324" i="2"/>
  <c r="H324" i="2"/>
  <c r="Q323" i="2"/>
  <c r="M323" i="2"/>
  <c r="H323" i="2"/>
  <c r="Q322" i="2"/>
  <c r="M322" i="2"/>
  <c r="H322" i="2"/>
  <c r="Q321" i="2"/>
  <c r="M321" i="2"/>
  <c r="H321" i="2"/>
  <c r="Q320" i="2"/>
  <c r="M320" i="2"/>
  <c r="H320" i="2"/>
  <c r="Q319" i="2"/>
  <c r="M319" i="2"/>
  <c r="H319" i="2"/>
  <c r="Q318" i="2"/>
  <c r="H318" i="2"/>
  <c r="Q317" i="2"/>
  <c r="H317" i="2"/>
  <c r="Q316" i="2"/>
  <c r="H316" i="2"/>
  <c r="Q315" i="2"/>
  <c r="H315" i="2"/>
  <c r="Q314" i="2"/>
  <c r="H314" i="2"/>
  <c r="Q313" i="2"/>
  <c r="H313" i="2"/>
  <c r="Q312" i="2"/>
  <c r="H312" i="2"/>
  <c r="Q311" i="2"/>
  <c r="H311" i="2"/>
  <c r="Q310" i="2"/>
  <c r="H310" i="2"/>
  <c r="Q309" i="2"/>
  <c r="H309" i="2"/>
  <c r="Q308" i="2"/>
  <c r="H308" i="2"/>
  <c r="Q307" i="2"/>
  <c r="H307" i="2"/>
  <c r="Q306" i="2"/>
  <c r="H306" i="2"/>
  <c r="Q305" i="2"/>
  <c r="M305" i="2"/>
  <c r="H305" i="2"/>
  <c r="Q304" i="2"/>
  <c r="H304" i="2"/>
  <c r="Q303" i="2"/>
  <c r="H303" i="2"/>
  <c r="Q302" i="2"/>
  <c r="M302" i="2"/>
  <c r="H302" i="2"/>
  <c r="Q301" i="2"/>
  <c r="M301" i="2"/>
  <c r="H301" i="2"/>
  <c r="Q300" i="2"/>
  <c r="M300" i="2"/>
  <c r="H300" i="2"/>
  <c r="Q299" i="2"/>
  <c r="M299" i="2"/>
  <c r="H299" i="2"/>
  <c r="Q298" i="2"/>
  <c r="M298" i="2"/>
  <c r="H298" i="2"/>
  <c r="Q297" i="2"/>
  <c r="H297" i="2"/>
  <c r="Q296" i="2"/>
  <c r="M296" i="2"/>
  <c r="H296" i="2"/>
  <c r="Q295" i="2"/>
  <c r="M295" i="2"/>
  <c r="H295" i="2"/>
  <c r="Q294" i="2"/>
  <c r="M294" i="2"/>
  <c r="H294" i="2"/>
  <c r="Q293" i="2"/>
  <c r="M293" i="2"/>
  <c r="H293" i="2"/>
  <c r="Q292" i="2"/>
  <c r="M292" i="2"/>
  <c r="H292" i="2"/>
  <c r="Q291" i="2"/>
  <c r="M291" i="2"/>
  <c r="H291" i="2"/>
  <c r="Q290" i="2"/>
  <c r="M290" i="2"/>
  <c r="H290" i="2"/>
  <c r="Q289" i="2"/>
  <c r="M289" i="2"/>
  <c r="H289" i="2"/>
  <c r="Q288" i="2"/>
  <c r="H288" i="2"/>
  <c r="Q287" i="2"/>
  <c r="H287" i="2"/>
  <c r="Q286" i="2"/>
  <c r="H286" i="2"/>
  <c r="Q285" i="2"/>
  <c r="M285" i="2"/>
  <c r="H285" i="2"/>
  <c r="Q284" i="2"/>
  <c r="H284" i="2"/>
  <c r="Q283" i="2"/>
  <c r="M283" i="2"/>
  <c r="H283" i="2"/>
  <c r="Q282" i="2"/>
  <c r="M282" i="2"/>
  <c r="H282" i="2"/>
  <c r="Q281" i="2"/>
  <c r="M281" i="2"/>
  <c r="H281" i="2"/>
  <c r="Q280" i="2"/>
  <c r="H280" i="2"/>
  <c r="Q279" i="2"/>
  <c r="M279" i="2"/>
  <c r="H279" i="2"/>
  <c r="Q278" i="2"/>
  <c r="M278" i="2"/>
  <c r="H278" i="2"/>
  <c r="Q277" i="2"/>
  <c r="M277" i="2"/>
  <c r="H277" i="2"/>
  <c r="Q276" i="2"/>
  <c r="M276" i="2"/>
  <c r="H276" i="2"/>
  <c r="Q275" i="2"/>
  <c r="H275" i="2"/>
  <c r="Q274" i="2"/>
  <c r="H274" i="2"/>
  <c r="Q273" i="2"/>
  <c r="M273" i="2"/>
  <c r="H273" i="2"/>
  <c r="Q272" i="2"/>
  <c r="M272" i="2"/>
  <c r="H272" i="2"/>
  <c r="Q271" i="2"/>
  <c r="H271" i="2"/>
  <c r="Q270" i="2"/>
  <c r="M270" i="2"/>
  <c r="H270" i="2"/>
  <c r="Q269" i="2"/>
  <c r="H269" i="2"/>
  <c r="Q268" i="2"/>
  <c r="H268" i="2"/>
  <c r="Q267" i="2"/>
  <c r="H267" i="2"/>
  <c r="Q266" i="2"/>
  <c r="M266" i="2"/>
  <c r="H266" i="2"/>
  <c r="Q265" i="2"/>
  <c r="M265" i="2"/>
  <c r="H265" i="2"/>
  <c r="Q264" i="2"/>
  <c r="M264" i="2"/>
  <c r="H264" i="2"/>
  <c r="Q263" i="2"/>
  <c r="M263" i="2"/>
  <c r="H263" i="2"/>
  <c r="Q262" i="2"/>
  <c r="M262" i="2"/>
  <c r="H262" i="2"/>
  <c r="Q261" i="2"/>
  <c r="H261" i="2"/>
  <c r="Q260" i="2"/>
  <c r="H260" i="2"/>
  <c r="Q259" i="2"/>
  <c r="M259" i="2"/>
  <c r="H259" i="2"/>
  <c r="Q258" i="2"/>
  <c r="H258" i="2"/>
  <c r="Q257" i="2"/>
  <c r="M257" i="2"/>
  <c r="H257" i="2"/>
  <c r="Q256" i="2"/>
  <c r="M256" i="2"/>
  <c r="H256" i="2"/>
  <c r="Q255" i="2"/>
  <c r="M255" i="2"/>
  <c r="H255" i="2"/>
  <c r="Q254" i="2"/>
  <c r="M254" i="2"/>
  <c r="H254" i="2"/>
  <c r="Q253" i="2"/>
  <c r="M253" i="2"/>
  <c r="H253" i="2"/>
  <c r="Q252" i="2"/>
  <c r="M252" i="2"/>
  <c r="H252" i="2"/>
  <c r="Q251" i="2"/>
  <c r="M251" i="2"/>
  <c r="H251" i="2"/>
  <c r="Q250" i="2"/>
  <c r="M250" i="2"/>
  <c r="H250" i="2"/>
  <c r="Q249" i="2"/>
  <c r="M249" i="2"/>
  <c r="H249" i="2"/>
  <c r="Q248" i="2"/>
  <c r="M248" i="2"/>
  <c r="H248" i="2"/>
  <c r="Q247" i="2"/>
  <c r="M247" i="2"/>
  <c r="H247" i="2"/>
  <c r="Q246" i="2"/>
  <c r="M246" i="2"/>
  <c r="H246" i="2"/>
  <c r="Q245" i="2"/>
  <c r="M245" i="2"/>
  <c r="H245" i="2"/>
  <c r="Q244" i="2"/>
  <c r="M244" i="2"/>
  <c r="H244" i="2"/>
  <c r="Q243" i="2"/>
  <c r="M243" i="2"/>
  <c r="H243" i="2"/>
  <c r="Q242" i="2"/>
  <c r="M242" i="2"/>
  <c r="H242" i="2"/>
  <c r="Q241" i="2"/>
  <c r="M241" i="2"/>
  <c r="H241" i="2"/>
  <c r="Q240" i="2"/>
  <c r="M240" i="2"/>
  <c r="H240" i="2"/>
  <c r="Q239" i="2"/>
  <c r="M239" i="2"/>
  <c r="H239" i="2"/>
  <c r="Q238" i="2"/>
  <c r="M238" i="2"/>
  <c r="H238" i="2"/>
  <c r="Q237" i="2"/>
  <c r="M237" i="2"/>
  <c r="H237" i="2"/>
  <c r="Q236" i="2"/>
  <c r="M236" i="2"/>
  <c r="H236" i="2"/>
  <c r="Q235" i="2"/>
  <c r="M235" i="2"/>
  <c r="H235" i="2"/>
  <c r="Q234" i="2"/>
  <c r="M234" i="2"/>
  <c r="H234" i="2"/>
  <c r="Q233" i="2"/>
  <c r="M233" i="2"/>
  <c r="H233" i="2"/>
  <c r="Q232" i="2"/>
  <c r="M232" i="2"/>
  <c r="H232" i="2"/>
  <c r="Q231" i="2"/>
  <c r="M231" i="2"/>
  <c r="H231" i="2"/>
  <c r="Q230" i="2"/>
  <c r="M230" i="2"/>
  <c r="H230" i="2"/>
  <c r="Q229" i="2"/>
  <c r="M229" i="2"/>
  <c r="H229" i="2"/>
  <c r="Q228" i="2"/>
  <c r="M228" i="2"/>
  <c r="H228" i="2"/>
  <c r="Q227" i="2"/>
  <c r="M227" i="2"/>
  <c r="H227" i="2"/>
  <c r="Q226" i="2"/>
  <c r="M226" i="2"/>
  <c r="H226" i="2"/>
  <c r="Q225" i="2"/>
  <c r="M225" i="2"/>
  <c r="H225" i="2"/>
  <c r="Q224" i="2"/>
  <c r="M224" i="2"/>
  <c r="H224" i="2"/>
  <c r="Q223" i="2"/>
  <c r="M223" i="2"/>
  <c r="H223" i="2"/>
  <c r="Q222" i="2"/>
  <c r="M222" i="2"/>
  <c r="H222" i="2"/>
  <c r="Q221" i="2"/>
  <c r="M221" i="2"/>
  <c r="H221" i="2"/>
  <c r="Q220" i="2"/>
  <c r="M220" i="2"/>
  <c r="H220" i="2"/>
  <c r="Q219" i="2"/>
  <c r="M219" i="2"/>
  <c r="H219" i="2"/>
  <c r="Q218" i="2"/>
  <c r="M218" i="2"/>
  <c r="H218" i="2"/>
  <c r="Q217" i="2"/>
  <c r="M217" i="2"/>
  <c r="H217" i="2"/>
  <c r="Q216" i="2"/>
  <c r="M216" i="2"/>
  <c r="H216" i="2"/>
  <c r="Q215" i="2"/>
  <c r="M215" i="2"/>
  <c r="H215" i="2"/>
  <c r="Q214" i="2"/>
  <c r="M214" i="2"/>
  <c r="H214" i="2"/>
  <c r="Q213" i="2"/>
  <c r="M213" i="2"/>
  <c r="H213" i="2"/>
  <c r="Q212" i="2"/>
  <c r="M212" i="2"/>
  <c r="H212" i="2"/>
  <c r="Q211" i="2"/>
  <c r="M211" i="2"/>
  <c r="H211" i="2"/>
  <c r="Q210" i="2"/>
  <c r="M210" i="2"/>
  <c r="H210" i="2"/>
  <c r="Q209" i="2"/>
  <c r="M209" i="2"/>
  <c r="H209" i="2"/>
  <c r="Q208" i="2"/>
  <c r="M208" i="2"/>
  <c r="H208" i="2"/>
  <c r="Q207" i="2"/>
  <c r="M207" i="2"/>
  <c r="H207" i="2"/>
  <c r="Q206" i="2"/>
  <c r="M206" i="2"/>
  <c r="H206" i="2"/>
  <c r="Q205" i="2"/>
  <c r="M205" i="2"/>
  <c r="H205" i="2"/>
  <c r="Q204" i="2"/>
  <c r="M204" i="2"/>
  <c r="H204" i="2"/>
  <c r="Q203" i="2"/>
  <c r="M203" i="2"/>
  <c r="H203" i="2"/>
  <c r="Q202" i="2"/>
  <c r="M202" i="2"/>
  <c r="H202" i="2"/>
  <c r="Q201" i="2"/>
  <c r="M201" i="2"/>
  <c r="H201" i="2"/>
  <c r="Q200" i="2"/>
  <c r="M200" i="2"/>
  <c r="H200" i="2"/>
  <c r="Q199" i="2"/>
  <c r="M199" i="2"/>
  <c r="H199" i="2"/>
  <c r="Q198" i="2"/>
  <c r="M198" i="2"/>
  <c r="H198" i="2"/>
  <c r="Q197" i="2"/>
  <c r="M197" i="2"/>
  <c r="H197" i="2"/>
  <c r="Q196" i="2"/>
  <c r="Q195" i="2"/>
  <c r="Q194" i="2"/>
  <c r="Q193" i="2"/>
  <c r="Q192" i="2"/>
  <c r="Q191" i="2"/>
  <c r="Q190" i="2"/>
  <c r="Q189" i="2"/>
  <c r="Q188" i="2"/>
  <c r="Q187" i="2"/>
  <c r="Q186" i="2"/>
  <c r="Q185" i="2"/>
  <c r="Q184" i="2"/>
  <c r="Q183" i="2"/>
  <c r="Q182" i="2"/>
  <c r="Q181" i="2"/>
  <c r="Q180" i="2"/>
  <c r="Q179" i="2"/>
  <c r="Q178" i="2"/>
  <c r="Q177" i="2"/>
  <c r="Q176" i="2"/>
  <c r="Q175" i="2"/>
  <c r="Q174" i="2"/>
  <c r="Q173" i="2"/>
  <c r="Q172" i="2"/>
  <c r="Q171" i="2"/>
  <c r="Q170" i="2"/>
  <c r="Q169" i="2"/>
  <c r="Q168" i="2"/>
  <c r="Q167" i="2"/>
  <c r="Q166" i="2"/>
  <c r="Q165" i="2"/>
  <c r="Q164" i="2"/>
  <c r="Q163" i="2"/>
  <c r="Q162" i="2"/>
  <c r="Q161" i="2"/>
  <c r="Q160" i="2"/>
  <c r="Q159" i="2"/>
  <c r="Q158" i="2"/>
  <c r="Q157" i="2"/>
  <c r="Q156" i="2"/>
  <c r="Q155" i="2"/>
  <c r="Q154" i="2"/>
  <c r="M154" i="2"/>
  <c r="Q153" i="2"/>
  <c r="M153" i="2"/>
  <c r="Q152" i="2"/>
  <c r="Q151" i="2"/>
  <c r="M151" i="2"/>
  <c r="Q150" i="2"/>
  <c r="Q147" i="2"/>
  <c r="M147" i="2"/>
  <c r="Q146" i="2"/>
  <c r="M146" i="2"/>
  <c r="Q145" i="2"/>
  <c r="M145" i="2"/>
  <c r="Q143" i="2"/>
  <c r="M143" i="2"/>
  <c r="Q142" i="2"/>
  <c r="M142" i="2"/>
  <c r="Q141" i="2"/>
  <c r="M141" i="2"/>
  <c r="Q140" i="2"/>
  <c r="M140" i="2"/>
  <c r="Q139" i="2"/>
  <c r="M139" i="2"/>
  <c r="Q138" i="2"/>
  <c r="M138" i="2"/>
  <c r="Q137" i="2"/>
  <c r="M137" i="2"/>
  <c r="Q136" i="2"/>
  <c r="M136" i="2"/>
  <c r="Q135" i="2"/>
  <c r="M135" i="2"/>
  <c r="Q134" i="2"/>
  <c r="M134" i="2"/>
  <c r="Q133" i="2"/>
  <c r="M133" i="2"/>
  <c r="Q132" i="2"/>
  <c r="M132" i="2"/>
  <c r="Q131" i="2"/>
  <c r="M131" i="2"/>
  <c r="Q130" i="2"/>
  <c r="M130" i="2"/>
  <c r="Q129" i="2"/>
  <c r="M129" i="2"/>
  <c r="Q127" i="2"/>
  <c r="M127" i="2"/>
  <c r="Q126" i="2"/>
  <c r="M126" i="2"/>
  <c r="Q125" i="2"/>
  <c r="M125" i="2"/>
  <c r="Q124" i="2"/>
  <c r="M124" i="2"/>
  <c r="Q123" i="2"/>
  <c r="M123" i="2"/>
  <c r="Q122" i="2"/>
  <c r="Q121" i="2"/>
  <c r="M121" i="2"/>
  <c r="Q120" i="2"/>
  <c r="M120" i="2"/>
  <c r="Q119" i="2"/>
  <c r="M119" i="2"/>
  <c r="Q118" i="2"/>
  <c r="M118" i="2"/>
  <c r="Q117" i="2"/>
  <c r="M117" i="2"/>
  <c r="Q116" i="2"/>
  <c r="M116" i="2"/>
  <c r="Q115" i="2"/>
  <c r="M115" i="2"/>
  <c r="Q114" i="2"/>
  <c r="M114" i="2"/>
  <c r="Q113" i="2"/>
  <c r="M113" i="2"/>
  <c r="Q112" i="2"/>
  <c r="M112" i="2"/>
  <c r="Q111" i="2"/>
  <c r="M111" i="2"/>
  <c r="Q110" i="2"/>
  <c r="M110" i="2"/>
  <c r="Q109" i="2"/>
  <c r="M109" i="2"/>
  <c r="Q108" i="2"/>
  <c r="M108" i="2"/>
  <c r="Q107" i="2"/>
  <c r="M107" i="2"/>
  <c r="Q106" i="2"/>
  <c r="M106" i="2"/>
  <c r="Q105" i="2"/>
  <c r="M105" i="2"/>
  <c r="Q104" i="2"/>
  <c r="M104" i="2"/>
  <c r="Q103" i="2"/>
  <c r="M103" i="2"/>
  <c r="Q102" i="2"/>
  <c r="M102" i="2"/>
  <c r="Q101" i="2"/>
  <c r="M101" i="2"/>
  <c r="Q100" i="2"/>
  <c r="M100" i="2"/>
  <c r="Q99" i="2"/>
  <c r="M99" i="2"/>
  <c r="Q98" i="2"/>
  <c r="M98" i="2"/>
  <c r="Q97" i="2"/>
  <c r="M97" i="2"/>
  <c r="Q96" i="2"/>
  <c r="M96" i="2"/>
  <c r="Q95" i="2"/>
  <c r="M95" i="2"/>
  <c r="Q94" i="2"/>
  <c r="M94" i="2"/>
  <c r="Q93" i="2"/>
  <c r="M93" i="2"/>
  <c r="Q92" i="2"/>
  <c r="M92" i="2"/>
  <c r="Q91" i="2"/>
  <c r="M91" i="2"/>
  <c r="Q87" i="2"/>
  <c r="M87" i="2"/>
  <c r="Q84" i="2"/>
  <c r="M84" i="2"/>
  <c r="H84" i="2"/>
  <c r="Q83" i="2"/>
  <c r="M83" i="2"/>
  <c r="H83" i="2"/>
  <c r="Q82" i="2"/>
  <c r="M82" i="2"/>
  <c r="H82" i="2"/>
  <c r="Q81" i="2"/>
  <c r="M81" i="2"/>
  <c r="H81" i="2"/>
  <c r="Q80" i="2"/>
  <c r="M80" i="2"/>
  <c r="H80" i="2"/>
  <c r="Q79" i="2"/>
  <c r="M79" i="2"/>
  <c r="H79" i="2"/>
  <c r="Q78" i="2"/>
  <c r="M78" i="2"/>
  <c r="H78" i="2"/>
  <c r="Q77" i="2"/>
  <c r="M77" i="2"/>
  <c r="H77" i="2"/>
  <c r="Q76" i="2"/>
  <c r="M76" i="2"/>
  <c r="H76" i="2"/>
  <c r="Q75" i="2"/>
  <c r="M75" i="2"/>
  <c r="H75" i="2"/>
  <c r="Q74" i="2"/>
  <c r="M74" i="2"/>
  <c r="H74" i="2"/>
  <c r="Q73" i="2"/>
  <c r="M73" i="2"/>
  <c r="H73" i="2"/>
  <c r="Q72" i="2"/>
  <c r="M72" i="2"/>
  <c r="H72" i="2"/>
  <c r="Q71" i="2"/>
  <c r="M71" i="2"/>
  <c r="H71" i="2"/>
  <c r="Q70" i="2"/>
  <c r="M70" i="2"/>
  <c r="H70" i="2"/>
  <c r="Q69" i="2"/>
  <c r="M69" i="2"/>
  <c r="H69" i="2"/>
  <c r="Q68" i="2"/>
  <c r="M68" i="2"/>
  <c r="H68" i="2"/>
  <c r="Q67" i="2"/>
  <c r="Q66" i="2"/>
  <c r="M66" i="2"/>
  <c r="H66" i="2"/>
  <c r="Q65" i="2"/>
  <c r="M65" i="2"/>
  <c r="H65" i="2"/>
  <c r="Q63" i="2"/>
  <c r="M63" i="2"/>
  <c r="H63" i="2"/>
  <c r="Q62" i="2"/>
  <c r="M62" i="2"/>
  <c r="H62" i="2"/>
  <c r="Q61" i="2"/>
  <c r="M61" i="2"/>
  <c r="H61" i="2"/>
  <c r="Q60" i="2"/>
  <c r="Q59" i="2"/>
  <c r="M59" i="2"/>
  <c r="H59" i="2"/>
  <c r="Q58" i="2"/>
  <c r="M58" i="2"/>
  <c r="H58" i="2"/>
  <c r="Q57" i="2"/>
  <c r="M57" i="2"/>
  <c r="H57" i="2"/>
  <c r="Q56" i="2"/>
  <c r="M56" i="2"/>
  <c r="H56" i="2"/>
  <c r="Q55" i="2"/>
  <c r="M55" i="2"/>
  <c r="H55" i="2"/>
  <c r="Q54" i="2"/>
  <c r="M54" i="2"/>
  <c r="H54" i="2"/>
  <c r="Q53" i="2"/>
  <c r="M53" i="2"/>
  <c r="H53" i="2"/>
  <c r="Q52" i="2"/>
  <c r="M52" i="2"/>
  <c r="H52" i="2"/>
  <c r="Q51" i="2"/>
  <c r="M51" i="2"/>
  <c r="H51" i="2"/>
  <c r="Q50" i="2"/>
  <c r="M50" i="2"/>
  <c r="H50" i="2"/>
  <c r="Q49" i="2"/>
  <c r="M49" i="2"/>
  <c r="H49" i="2"/>
  <c r="Q48" i="2"/>
  <c r="M48" i="2"/>
  <c r="H48" i="2"/>
  <c r="Q47" i="2"/>
  <c r="M47" i="2"/>
  <c r="H47" i="2"/>
  <c r="Q46" i="2"/>
  <c r="M46" i="2"/>
  <c r="H46" i="2"/>
  <c r="Q45" i="2"/>
  <c r="M45" i="2"/>
  <c r="H45" i="2"/>
  <c r="Q44" i="2"/>
  <c r="M44" i="2"/>
  <c r="H44" i="2"/>
  <c r="Q43" i="2"/>
  <c r="M43" i="2"/>
  <c r="H43" i="2"/>
  <c r="Q42" i="2"/>
  <c r="H42" i="2"/>
  <c r="Q41" i="2"/>
  <c r="M41" i="2"/>
  <c r="H41" i="2"/>
  <c r="Q40" i="2"/>
  <c r="Q39" i="2"/>
  <c r="M39" i="2"/>
  <c r="H39" i="2"/>
  <c r="Q38" i="2"/>
  <c r="M38" i="2"/>
  <c r="H38" i="2"/>
  <c r="M37" i="2"/>
  <c r="H37" i="2"/>
  <c r="Q36" i="2"/>
  <c r="M36" i="2"/>
  <c r="H36" i="2"/>
  <c r="Q35" i="2"/>
  <c r="M35" i="2"/>
  <c r="H35" i="2"/>
  <c r="Q34" i="2"/>
  <c r="M34" i="2"/>
  <c r="H34" i="2"/>
  <c r="Q33" i="2"/>
  <c r="M33" i="2"/>
  <c r="H33" i="2"/>
  <c r="Q32" i="2"/>
  <c r="M32" i="2"/>
  <c r="H32" i="2"/>
  <c r="Q31" i="2"/>
  <c r="M31" i="2"/>
  <c r="H31" i="2"/>
  <c r="Q30" i="2"/>
  <c r="M30" i="2"/>
  <c r="H30" i="2"/>
  <c r="Q29" i="2"/>
  <c r="M29" i="2"/>
  <c r="H29" i="2"/>
  <c r="Q28" i="2"/>
  <c r="M28" i="2"/>
  <c r="H28" i="2"/>
  <c r="Q27" i="2"/>
  <c r="M27" i="2"/>
  <c r="H27" i="2"/>
  <c r="Q26" i="2"/>
  <c r="M26" i="2"/>
  <c r="H26" i="2"/>
  <c r="Q25" i="2"/>
  <c r="M25" i="2"/>
  <c r="H25" i="2"/>
  <c r="Q24" i="2"/>
  <c r="M24" i="2"/>
  <c r="H24" i="2"/>
  <c r="Q23" i="2"/>
  <c r="M23" i="2"/>
  <c r="H23" i="2"/>
  <c r="Q22" i="2"/>
  <c r="M22" i="2"/>
  <c r="H22" i="2"/>
  <c r="Q21" i="2"/>
  <c r="M21" i="2"/>
  <c r="H21" i="2"/>
  <c r="Q20" i="2"/>
  <c r="M20" i="2"/>
  <c r="H20" i="2"/>
  <c r="Q19" i="2"/>
  <c r="M19" i="2"/>
  <c r="H19" i="2"/>
  <c r="Q18" i="2"/>
  <c r="M18" i="2"/>
  <c r="H18" i="2"/>
  <c r="Q17" i="2"/>
  <c r="M17" i="2"/>
  <c r="H17" i="2"/>
  <c r="Q16" i="2"/>
  <c r="M16" i="2"/>
  <c r="H16" i="2"/>
  <c r="Q15" i="2"/>
  <c r="H15" i="2"/>
  <c r="Q14" i="2"/>
  <c r="M14" i="2"/>
  <c r="H14" i="2"/>
  <c r="Q13" i="2"/>
  <c r="M13" i="2"/>
  <c r="H13" i="2"/>
  <c r="Q12" i="2"/>
  <c r="H12" i="2"/>
  <c r="R6" i="2"/>
  <c r="R5" i="2" s="1"/>
  <c r="N6" i="2" l="1"/>
  <c r="O5" i="2" s="1"/>
  <c r="F6" i="2"/>
  <c r="G5" i="2" s="1"/>
  <c r="I6" i="2"/>
  <c r="K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AHERRERA</author>
    <author>HENRY</author>
    <author xml:space="preserve"> </author>
  </authors>
  <commentList>
    <comment ref="S6" authorId="0" shapeId="0" xr:uid="{7E5FE845-BD4D-4830-922D-2460951D90B4}">
      <text>
        <r>
          <rPr>
            <sz val="9"/>
            <color indexed="81"/>
            <rFont val="Tahoma"/>
            <family val="2"/>
          </rPr>
          <t xml:space="preserve">
LOS RESULTADOS DE ESTAS FILAS ALIMENTAN LA TABLA 2-1 VARIABLES</t>
        </r>
      </text>
    </comment>
    <comment ref="S8" authorId="1" shapeId="0" xr:uid="{7088D9E6-7E50-46F9-BDFB-82F7F80AD80C}">
      <text>
        <r>
          <rPr>
            <b/>
            <sz val="9"/>
            <color indexed="81"/>
            <rFont val="Tahoma"/>
            <family val="2"/>
          </rPr>
          <t>:</t>
        </r>
        <r>
          <rPr>
            <sz val="9"/>
            <color indexed="81"/>
            <rFont val="Tahoma"/>
            <family val="2"/>
          </rPr>
          <t>Coherente (2) parcialmente (1) no es coherente (0)</t>
        </r>
      </text>
    </comment>
    <comment ref="G9" authorId="2" shapeId="0" xr:uid="{6B125D6F-A43B-4B97-ADDD-9DC4AB21A326}">
      <text>
        <r>
          <rPr>
            <b/>
            <sz val="8"/>
            <color indexed="81"/>
            <rFont val="Tahoma"/>
            <family val="2"/>
          </rPr>
          <t xml:space="preserve">Se ingresa la meta en la unidad de medida correspondiente (ej  meta 1200 cupos </t>
        </r>
      </text>
    </comment>
    <comment ref="H9" authorId="2" shapeId="0" xr:uid="{A9268BCC-D876-4D89-9908-BCA117C2FF13}">
      <text>
        <r>
          <rPr>
            <b/>
            <sz val="8"/>
            <color indexed="81"/>
            <rFont val="Tahoma"/>
            <family val="2"/>
          </rPr>
          <t xml:space="preserve"> se incluye el resultado en la unidad de medida  correspondiente(ej se ejecutaron 800 cupos)
</t>
        </r>
        <r>
          <rPr>
            <sz val="8"/>
            <color indexed="81"/>
            <rFont val="Tahoma"/>
            <family val="2"/>
          </rPr>
          <t xml:space="preserve">
</t>
        </r>
      </text>
    </comment>
    <comment ref="J9" authorId="2" shapeId="0" xr:uid="{637CB62F-5B4F-40C3-BD24-04340AAB4BD7}">
      <text>
        <r>
          <rPr>
            <b/>
            <sz val="8"/>
            <color indexed="81"/>
            <rFont val="Tahoma"/>
            <family val="2"/>
          </rPr>
          <t xml:space="preserve"> :</t>
        </r>
        <r>
          <rPr>
            <sz val="8"/>
            <color indexed="81"/>
            <rFont val="Tahoma"/>
            <family val="2"/>
          </rPr>
          <t xml:space="preserve">
Presupuesto definitivo apropiado
</t>
        </r>
      </text>
    </comment>
    <comment ref="K9" authorId="2" shapeId="0" xr:uid="{FE44C137-5461-46FA-8D2A-C0DA786C3CD1}">
      <text>
        <r>
          <rPr>
            <b/>
            <sz val="8"/>
            <color indexed="81"/>
            <rFont val="Tahoma"/>
            <family val="2"/>
          </rPr>
          <t xml:space="preserve"> :</t>
        </r>
        <r>
          <rPr>
            <sz val="8"/>
            <color indexed="81"/>
            <rFont val="Tahoma"/>
            <family val="2"/>
          </rPr>
          <t xml:space="preserve">
Presupuesto ejecutado o contratado.</t>
        </r>
      </text>
    </comment>
    <comment ref="L9" authorId="2" shapeId="0" xr:uid="{3A94496A-4EA7-447F-BB2A-28C8F4F5E25F}">
      <text>
        <r>
          <rPr>
            <b/>
            <sz val="8"/>
            <color indexed="81"/>
            <rFont val="Tahoma"/>
            <family val="2"/>
          </rPr>
          <t xml:space="preserve"> :
</t>
        </r>
        <r>
          <rPr>
            <sz val="8"/>
            <color indexed="81"/>
            <rFont val="Tahoma"/>
            <family val="2"/>
          </rPr>
          <t>Tiempo Programado para alcanzar la meta, según Plan Estratégico,proyecto o plan de acción</t>
        </r>
      </text>
    </comment>
    <comment ref="M9" authorId="2" shapeId="0" xr:uid="{971C389B-574A-4D69-9D98-D3876929608A}">
      <text>
        <r>
          <rPr>
            <b/>
            <sz val="8"/>
            <color indexed="81"/>
            <rFont val="Tahoma"/>
            <family val="2"/>
          </rPr>
          <t xml:space="preserve"> :</t>
        </r>
        <r>
          <rPr>
            <sz val="8"/>
            <color indexed="81"/>
            <rFont val="Tahoma"/>
            <family val="2"/>
          </rPr>
          <t xml:space="preserve">
Tiempo en que se logró la meta propuesta.</t>
        </r>
      </text>
    </comment>
    <comment ref="O9" authorId="2" shapeId="0" xr:uid="{802D69C0-2163-47D9-9893-50DF77E4E653}">
      <text>
        <r>
          <rPr>
            <b/>
            <sz val="8"/>
            <color indexed="81"/>
            <rFont val="Tahoma"/>
            <family val="2"/>
          </rPr>
          <t xml:space="preserve"> :</t>
        </r>
        <r>
          <rPr>
            <sz val="8"/>
            <color indexed="81"/>
            <rFont val="Tahoma"/>
            <family val="2"/>
          </rPr>
          <t xml:space="preserve">
Línea base  obtenida del diagnóstico que justifica la inversión.</t>
        </r>
      </text>
    </comment>
    <comment ref="P9" authorId="2" shapeId="0" xr:uid="{3D32CE7D-713B-440C-82C8-A71188798356}">
      <text>
        <r>
          <rPr>
            <b/>
            <sz val="8"/>
            <color indexed="81"/>
            <rFont val="Tahoma"/>
            <family val="2"/>
          </rPr>
          <t xml:space="preserve"> :</t>
        </r>
        <r>
          <rPr>
            <sz val="8"/>
            <color indexed="81"/>
            <rFont val="Tahoma"/>
            <family val="2"/>
          </rPr>
          <t xml:space="preserve">
</t>
        </r>
      </text>
    </comment>
    <comment ref="Q9" authorId="1" shapeId="0" xr:uid="{FEC295F5-D075-422C-AD39-D48F27E65B23}">
      <text>
        <r>
          <rPr>
            <b/>
            <sz val="9"/>
            <color indexed="81"/>
            <rFont val="Tahoma"/>
            <family val="2"/>
          </rPr>
          <t>:</t>
        </r>
        <r>
          <rPr>
            <sz val="9"/>
            <color indexed="81"/>
            <rFont val="Tahoma"/>
            <family val="2"/>
          </rPr>
          <t xml:space="preserve">
Calificación de 0 a 100,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AHERRERA</author>
    <author>HENRY</author>
    <author xml:space="preserve"> </author>
  </authors>
  <commentList>
    <comment ref="R6" authorId="0" shapeId="0" xr:uid="{950A0C21-21F9-4C51-9CFE-7EFBC71D883E}">
      <text>
        <r>
          <rPr>
            <sz val="9"/>
            <color indexed="81"/>
            <rFont val="Tahoma"/>
            <family val="2"/>
          </rPr>
          <t xml:space="preserve">
LOS RESULTADOS DE ESTAS FILAS ALIMENTAN LA TABLA 2-1 VARIABLES</t>
        </r>
      </text>
    </comment>
    <comment ref="R8" authorId="1" shapeId="0" xr:uid="{4508E852-30D1-4BEE-B5C2-9213A7BFF1F6}">
      <text>
        <r>
          <rPr>
            <b/>
            <sz val="9"/>
            <color indexed="81"/>
            <rFont val="Tahoma"/>
            <family val="2"/>
          </rPr>
          <t>:</t>
        </r>
        <r>
          <rPr>
            <sz val="9"/>
            <color indexed="81"/>
            <rFont val="Tahoma"/>
            <family val="2"/>
          </rPr>
          <t>Coherente (2) parcialmente (1) no es coherente (0)</t>
        </r>
      </text>
    </comment>
    <comment ref="F9" authorId="2" shapeId="0" xr:uid="{A082B8A5-F0B4-47A4-A893-977AAEB4310B}">
      <text>
        <r>
          <rPr>
            <b/>
            <sz val="8"/>
            <color indexed="81"/>
            <rFont val="Tahoma"/>
            <family val="2"/>
          </rPr>
          <t xml:space="preserve">Se ingresa la meta en la unidad de medida correspondiente (ej  meta 1200 cupos </t>
        </r>
      </text>
    </comment>
    <comment ref="G9" authorId="2" shapeId="0" xr:uid="{5697EA4C-9C01-47BD-88BB-807DCE7DA6A2}">
      <text>
        <r>
          <rPr>
            <b/>
            <sz val="8"/>
            <color indexed="81"/>
            <rFont val="Tahoma"/>
            <family val="2"/>
          </rPr>
          <t xml:space="preserve"> se incluye el resultado en la unidad de medida  correspondiente(ej se ejecutaron 800 cupos)
</t>
        </r>
        <r>
          <rPr>
            <sz val="8"/>
            <color indexed="81"/>
            <rFont val="Tahoma"/>
            <family val="2"/>
          </rPr>
          <t xml:space="preserve">
</t>
        </r>
      </text>
    </comment>
    <comment ref="I9" authorId="2" shapeId="0" xr:uid="{A18CE879-F2A5-4DB0-85AF-78ECC28CDB38}">
      <text>
        <r>
          <rPr>
            <b/>
            <sz val="8"/>
            <color indexed="81"/>
            <rFont val="Tahoma"/>
            <family val="2"/>
          </rPr>
          <t xml:space="preserve"> :</t>
        </r>
        <r>
          <rPr>
            <sz val="8"/>
            <color indexed="81"/>
            <rFont val="Tahoma"/>
            <family val="2"/>
          </rPr>
          <t xml:space="preserve">
Presupuesto definitivo apropiado
</t>
        </r>
      </text>
    </comment>
    <comment ref="J9" authorId="2" shapeId="0" xr:uid="{6C156D08-4BA5-4CA4-BA56-BC7D06B5EC1D}">
      <text>
        <r>
          <rPr>
            <b/>
            <sz val="8"/>
            <color indexed="81"/>
            <rFont val="Tahoma"/>
            <family val="2"/>
          </rPr>
          <t xml:space="preserve"> :</t>
        </r>
        <r>
          <rPr>
            <sz val="8"/>
            <color indexed="81"/>
            <rFont val="Tahoma"/>
            <family val="2"/>
          </rPr>
          <t xml:space="preserve">
Presupuesto ejecutado o contratado.</t>
        </r>
      </text>
    </comment>
    <comment ref="K9" authorId="2" shapeId="0" xr:uid="{FB119F72-BA9F-41E6-813D-AF7CDDCEF62C}">
      <text>
        <r>
          <rPr>
            <b/>
            <sz val="8"/>
            <color indexed="81"/>
            <rFont val="Tahoma"/>
            <family val="2"/>
          </rPr>
          <t xml:space="preserve"> :
</t>
        </r>
        <r>
          <rPr>
            <sz val="8"/>
            <color indexed="81"/>
            <rFont val="Tahoma"/>
            <family val="2"/>
          </rPr>
          <t>Tiempo Programado para alcanzar la meta, según Plan Estratégico,proyecto o plan de acción</t>
        </r>
      </text>
    </comment>
    <comment ref="L9" authorId="2" shapeId="0" xr:uid="{3C742397-38D8-4F36-B794-DB00227BC496}">
      <text>
        <r>
          <rPr>
            <b/>
            <sz val="8"/>
            <color indexed="81"/>
            <rFont val="Tahoma"/>
            <family val="2"/>
          </rPr>
          <t xml:space="preserve"> :</t>
        </r>
        <r>
          <rPr>
            <sz val="8"/>
            <color indexed="81"/>
            <rFont val="Tahoma"/>
            <family val="2"/>
          </rPr>
          <t xml:space="preserve">
Tiempo en que se logró la meta propuesta.</t>
        </r>
      </text>
    </comment>
    <comment ref="N9" authorId="2" shapeId="0" xr:uid="{76C105A3-B175-46C1-BECF-0E8248614256}">
      <text>
        <r>
          <rPr>
            <b/>
            <sz val="8"/>
            <color indexed="81"/>
            <rFont val="Tahoma"/>
            <family val="2"/>
          </rPr>
          <t xml:space="preserve"> :</t>
        </r>
        <r>
          <rPr>
            <sz val="8"/>
            <color indexed="81"/>
            <rFont val="Tahoma"/>
            <family val="2"/>
          </rPr>
          <t xml:space="preserve">
Línea base  obtenida del diagnóstico que justifica la inversión.</t>
        </r>
      </text>
    </comment>
    <comment ref="O9" authorId="2" shapeId="0" xr:uid="{FFFAE108-9D3F-4A21-B382-095ED84396B7}">
      <text>
        <r>
          <rPr>
            <b/>
            <sz val="8"/>
            <color indexed="81"/>
            <rFont val="Tahoma"/>
            <family val="2"/>
          </rPr>
          <t xml:space="preserve"> :</t>
        </r>
        <r>
          <rPr>
            <sz val="8"/>
            <color indexed="81"/>
            <rFont val="Tahoma"/>
            <family val="2"/>
          </rPr>
          <t xml:space="preserve">
</t>
        </r>
      </text>
    </comment>
    <comment ref="P9" authorId="1" shapeId="0" xr:uid="{A229FC93-209D-454F-8ADC-A4D8A2E4EF3A}">
      <text>
        <r>
          <rPr>
            <b/>
            <sz val="9"/>
            <color indexed="81"/>
            <rFont val="Tahoma"/>
            <family val="2"/>
          </rPr>
          <t>:</t>
        </r>
        <r>
          <rPr>
            <sz val="9"/>
            <color indexed="81"/>
            <rFont val="Tahoma"/>
            <family val="2"/>
          </rPr>
          <t xml:space="preserve">
Calificación de 0 a 100,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ACER ASPIRE 3</author>
  </authors>
  <commentList>
    <comment ref="C5" authorId="0" shapeId="0" xr:uid="{4D1AA86D-C1CF-4784-A42C-C81E07D2D78C}">
      <text>
        <r>
          <rPr>
            <b/>
            <sz val="8"/>
            <color indexed="81"/>
            <rFont val="Tahoma"/>
            <family val="2"/>
          </rPr>
          <t xml:space="preserve"> :</t>
        </r>
        <r>
          <rPr>
            <sz val="8"/>
            <color indexed="81"/>
            <rFont val="Tahoma"/>
            <family val="2"/>
          </rPr>
          <t xml:space="preserve">
Presupuesto definitivo apropiado
</t>
        </r>
      </text>
    </comment>
    <comment ref="D5" authorId="0" shapeId="0" xr:uid="{660B453B-E6D8-4905-BB20-925BC6032D49}">
      <text>
        <r>
          <rPr>
            <b/>
            <sz val="8"/>
            <color indexed="81"/>
            <rFont val="Tahoma"/>
            <family val="2"/>
          </rPr>
          <t xml:space="preserve"> :</t>
        </r>
        <r>
          <rPr>
            <sz val="8"/>
            <color indexed="81"/>
            <rFont val="Tahoma"/>
            <family val="2"/>
          </rPr>
          <t xml:space="preserve">
Presupuesto ejecutado o contratado.</t>
        </r>
      </text>
    </comment>
    <comment ref="F5" authorId="0" shapeId="0" xr:uid="{56C7C4B5-E953-440C-8E78-35FD2FFF5AA6}">
      <text>
        <r>
          <rPr>
            <b/>
            <sz val="8"/>
            <color indexed="81"/>
            <rFont val="Tahoma"/>
            <family val="2"/>
          </rPr>
          <t xml:space="preserve"> :</t>
        </r>
        <r>
          <rPr>
            <sz val="8"/>
            <color indexed="81"/>
            <rFont val="Tahoma"/>
            <family val="2"/>
          </rPr>
          <t xml:space="preserve">
Presupuesto definitivo apropiado
</t>
        </r>
      </text>
    </comment>
    <comment ref="G5" authorId="0" shapeId="0" xr:uid="{D16A3960-8DF2-4ABF-AE55-68EDEC28BA87}">
      <text>
        <r>
          <rPr>
            <b/>
            <sz val="8"/>
            <color indexed="81"/>
            <rFont val="Tahoma"/>
            <family val="2"/>
          </rPr>
          <t xml:space="preserve"> :</t>
        </r>
        <r>
          <rPr>
            <sz val="8"/>
            <color indexed="81"/>
            <rFont val="Tahoma"/>
            <family val="2"/>
          </rPr>
          <t xml:space="preserve">
Presupuesto ejecutado o contratado.</t>
        </r>
      </text>
    </comment>
    <comment ref="I5" authorId="0" shapeId="0" xr:uid="{9B7F0597-A52E-4AE7-B1F1-86190B1ADA68}">
      <text>
        <r>
          <rPr>
            <b/>
            <sz val="8"/>
            <color indexed="81"/>
            <rFont val="Tahoma"/>
            <family val="2"/>
          </rPr>
          <t xml:space="preserve"> :</t>
        </r>
        <r>
          <rPr>
            <sz val="8"/>
            <color indexed="81"/>
            <rFont val="Tahoma"/>
            <family val="2"/>
          </rPr>
          <t xml:space="preserve">
Presupuesto definitivo apropiado
</t>
        </r>
      </text>
    </comment>
    <comment ref="J5" authorId="0" shapeId="0" xr:uid="{7B2016EA-A021-4A2B-A36E-3750A2CCFD60}">
      <text>
        <r>
          <rPr>
            <b/>
            <sz val="8"/>
            <color indexed="81"/>
            <rFont val="Tahoma"/>
            <family val="2"/>
          </rPr>
          <t xml:space="preserve"> :</t>
        </r>
        <r>
          <rPr>
            <sz val="8"/>
            <color indexed="81"/>
            <rFont val="Tahoma"/>
            <family val="2"/>
          </rPr>
          <t xml:space="preserve">
Presupuesto ejecutado o contratado.</t>
        </r>
      </text>
    </comment>
    <comment ref="L5" authorId="0" shapeId="0" xr:uid="{FDA0E389-0B1A-45B2-8B3F-083D0FDC63DA}">
      <text>
        <r>
          <rPr>
            <b/>
            <sz val="8"/>
            <color indexed="81"/>
            <rFont val="Tahoma"/>
            <family val="2"/>
          </rPr>
          <t xml:space="preserve"> :</t>
        </r>
        <r>
          <rPr>
            <sz val="8"/>
            <color indexed="81"/>
            <rFont val="Tahoma"/>
            <family val="2"/>
          </rPr>
          <t xml:space="preserve">
Presupuesto definitivo apropiado
</t>
        </r>
      </text>
    </comment>
    <comment ref="M5" authorId="0" shapeId="0" xr:uid="{2FCF22EF-83C6-4A50-99D6-97725B5ED244}">
      <text>
        <r>
          <rPr>
            <b/>
            <sz val="8"/>
            <color indexed="81"/>
            <rFont val="Tahoma"/>
            <family val="2"/>
          </rPr>
          <t xml:space="preserve"> :</t>
        </r>
        <r>
          <rPr>
            <sz val="8"/>
            <color indexed="81"/>
            <rFont val="Tahoma"/>
            <family val="2"/>
          </rPr>
          <t xml:space="preserve">
Presupuesto ejecutado o contratado.</t>
        </r>
      </text>
    </comment>
    <comment ref="O5" authorId="0" shapeId="0" xr:uid="{FB83D750-DCDE-486E-BE0C-EBE172BAD4F4}">
      <text>
        <r>
          <rPr>
            <b/>
            <sz val="8"/>
            <color indexed="81"/>
            <rFont val="Tahoma"/>
            <family val="2"/>
          </rPr>
          <t xml:space="preserve"> :</t>
        </r>
        <r>
          <rPr>
            <sz val="8"/>
            <color indexed="81"/>
            <rFont val="Tahoma"/>
            <family val="2"/>
          </rPr>
          <t xml:space="preserve">
Presupuesto definitivo apropiado
</t>
        </r>
      </text>
    </comment>
    <comment ref="P5" authorId="0" shapeId="0" xr:uid="{86826594-E804-4430-A7A1-9E1CF88BDDFB}">
      <text>
        <r>
          <rPr>
            <b/>
            <sz val="8"/>
            <color indexed="81"/>
            <rFont val="Tahoma"/>
            <family val="2"/>
          </rPr>
          <t xml:space="preserve"> :</t>
        </r>
        <r>
          <rPr>
            <sz val="8"/>
            <color indexed="81"/>
            <rFont val="Tahoma"/>
            <family val="2"/>
          </rPr>
          <t xml:space="preserve">
Presupuesto ejecutado o contratado.</t>
        </r>
      </text>
    </comment>
    <comment ref="A42" authorId="1" shapeId="0" xr:uid="{81BB9345-C2D3-4EC9-87CE-724ED220A737}">
      <text>
        <r>
          <rPr>
            <b/>
            <sz val="9"/>
            <color indexed="81"/>
            <rFont val="Tahoma"/>
            <family val="2"/>
          </rPr>
          <t>ACER ASPIRE 3:</t>
        </r>
        <r>
          <rPr>
            <sz val="9"/>
            <color indexed="81"/>
            <rFont val="Tahoma"/>
            <family val="2"/>
          </rPr>
          <t xml:space="preserve">
Se ajusto en el KPT la cuantificación de la meta de 4  a 10 </t>
        </r>
      </text>
    </comment>
    <comment ref="A186" authorId="1" shapeId="0" xr:uid="{F07518F4-5D12-430A-99FE-389DC7C3DFF8}">
      <text>
        <r>
          <rPr>
            <b/>
            <sz val="9"/>
            <color indexed="81"/>
            <rFont val="Tahoma"/>
            <family val="2"/>
          </rPr>
          <t>ACER ASPIRE 3:</t>
        </r>
        <r>
          <rPr>
            <sz val="9"/>
            <color indexed="81"/>
            <rFont val="Tahoma"/>
            <family val="2"/>
          </rPr>
          <t xml:space="preserve">
</t>
        </r>
      </text>
    </comment>
  </commentList>
</comments>
</file>

<file path=xl/sharedStrings.xml><?xml version="1.0" encoding="utf-8"?>
<sst xmlns="http://schemas.openxmlformats.org/spreadsheetml/2006/main" count="1435" uniqueCount="731">
  <si>
    <t>CONTRALORÍA  MUNICIPAL DE SOACHA</t>
  </si>
  <si>
    <t>Referenciación:</t>
  </si>
  <si>
    <t>AUDITORIA FINANCIERA Y DE GESTIÓN</t>
  </si>
  <si>
    <t>MATRIZ DE CALIFICACIÓN PLANES, PROGRAMAS Y PROYECTOS - Versión 2.1</t>
  </si>
  <si>
    <t>Plan, Programa, Proyecto</t>
  </si>
  <si>
    <t>Indicador</t>
  </si>
  <si>
    <t>Linea base</t>
  </si>
  <si>
    <t>Actividades</t>
  </si>
  <si>
    <t>Eficacia</t>
  </si>
  <si>
    <t>Eficiencia</t>
  </si>
  <si>
    <t>Efectividad-impacto</t>
  </si>
  <si>
    <t>Coherencia con objetivos misionales</t>
  </si>
  <si>
    <t>Cumplimiento de Metas</t>
  </si>
  <si>
    <t>Resultado %</t>
  </si>
  <si>
    <t>Cumplimiento ejecución prespuestal</t>
  </si>
  <si>
    <t>Cumplimiento cronograma</t>
  </si>
  <si>
    <t>Cobertura</t>
  </si>
  <si>
    <t>Satisfaccion</t>
  </si>
  <si>
    <t>Puntaje atribuído</t>
  </si>
  <si>
    <t>Meta Programada</t>
  </si>
  <si>
    <t>Meta Cumplida</t>
  </si>
  <si>
    <t>Presupuesto definitivo</t>
  </si>
  <si>
    <t>Presupuesto Ejecutado</t>
  </si>
  <si>
    <t>Programacion</t>
  </si>
  <si>
    <t>Ejecución</t>
  </si>
  <si>
    <t>Beneficiarios proyectados</t>
  </si>
  <si>
    <t>Beneficiarios Cubiertos</t>
  </si>
  <si>
    <t>Satisfaccion Beneficiarios</t>
  </si>
  <si>
    <t>ND</t>
  </si>
  <si>
    <t>Vías mantenidas, rehabilitadas, mejoradas, adecuadas y/o construidas</t>
  </si>
  <si>
    <t>Recursos necesarios aportados</t>
  </si>
  <si>
    <t>no disponible</t>
  </si>
  <si>
    <t>Índice de accidentalidad</t>
  </si>
  <si>
    <t>Planta de personal garantizada</t>
  </si>
  <si>
    <t>Cobertura garantizada</t>
  </si>
  <si>
    <t>Estudiantes con transporte escolar</t>
  </si>
  <si>
    <t>% de las IEO con servicios de aseo, vigilancia, conectividad y apoyos</t>
  </si>
  <si>
    <t xml:space="preserve">Bienes y servicios garantizados </t>
  </si>
  <si>
    <t>% de las IEO con funcionamiento garantizado</t>
  </si>
  <si>
    <t>% de IEO con PEI actualizados y pruebas internas fortalecidas</t>
  </si>
  <si>
    <t>Foro educativo realizado por año</t>
  </si>
  <si>
    <t>Plan territorial y de estímulos docentes implementados</t>
  </si>
  <si>
    <t>IEO fortalecidas</t>
  </si>
  <si>
    <t>Plan de bienestar docente implementado por año</t>
  </si>
  <si>
    <t>Personas vinculadas a procesos de formación deportiva y paradeportiva</t>
  </si>
  <si>
    <t>Niños y jóvenes vinculados a al programa de deporte colegial</t>
  </si>
  <si>
    <t>Eventos realizados</t>
  </si>
  <si>
    <t>Jornadas anuales realizadas</t>
  </si>
  <si>
    <t>Estrategias implementadas</t>
  </si>
  <si>
    <t>Usuarios que participan en programas</t>
  </si>
  <si>
    <t>Corredores seguros implementados</t>
  </si>
  <si>
    <t>Pie de fuerza aumentado y dotado 1 vez al año</t>
  </si>
  <si>
    <t>Equipo de Control y Sanción a Infracciones Urbanísticas e inspecciones de policía creado y fortalecido</t>
  </si>
  <si>
    <t>Estrategia en operación</t>
  </si>
  <si>
    <t xml:space="preserve">Niños, Niñas, Adolescentes beneficiados con los 7 Centros de Bienestar Social </t>
  </si>
  <si>
    <t>Espacios de articulación desarrollados de manera anual</t>
  </si>
  <si>
    <t>Niños y niñas de primera infancia atendidos integralmente</t>
  </si>
  <si>
    <t>Hogar de Paso en funcionamiento</t>
  </si>
  <si>
    <t>Entornos protectores implementados</t>
  </si>
  <si>
    <t xml:space="preserve">Jóvenes vinculados a los 3 Centros de Desarrollo Integral Juvenil </t>
  </si>
  <si>
    <t>Jóvenes vinculados a los espacios de participación</t>
  </si>
  <si>
    <t>Personas adultas mayores atendidas integralmente</t>
  </si>
  <si>
    <t>Política Pública formulada e implementada</t>
  </si>
  <si>
    <t>Adultos mayores beneficiados anualmente con los subsidios económicos</t>
  </si>
  <si>
    <t>Centros de vida construidos y/o con infraestructura mejorada</t>
  </si>
  <si>
    <t>Personas adultas mayores atendidas a través de Centros Vida</t>
  </si>
  <si>
    <t>Personas a las que se brinda asistencia al año a través del banco de ayudas</t>
  </si>
  <si>
    <t>Personas a las que se brinda atención integral</t>
  </si>
  <si>
    <t>Conmemoraciones realizadas</t>
  </si>
  <si>
    <t>Casa de la Casa Refugio en funcionamiento</t>
  </si>
  <si>
    <t>Mujeres vinculadas a una red de productividad y emprendimiento</t>
  </si>
  <si>
    <t>Incremento</t>
  </si>
  <si>
    <t>Concejo, mesas y comités dinamizados y acompañados al 100%</t>
  </si>
  <si>
    <t>Condiciones garantizadas</t>
  </si>
  <si>
    <t>Planes actualizados</t>
  </si>
  <si>
    <t>Ayuda humanitaria brindada</t>
  </si>
  <si>
    <t>Funcionamiento garantizado</t>
  </si>
  <si>
    <t>Conmemoración realizada al año</t>
  </si>
  <si>
    <t xml:space="preserve">Política Pública formulada y adoptada </t>
  </si>
  <si>
    <t>Familias beneficiadas</t>
  </si>
  <si>
    <t>Jóvenes beneficiados</t>
  </si>
  <si>
    <t>Mantenimiento</t>
  </si>
  <si>
    <t>Habitantes de calle a los que se garantiza atención integral</t>
  </si>
  <si>
    <t>Alianzas implementadas</t>
  </si>
  <si>
    <t>Miembros de las Juntas de Acción Comunal capacitados anualmente</t>
  </si>
  <si>
    <t>Visita de orientación por cada una de las 240 JAC</t>
  </si>
  <si>
    <t>Espacios para el funcionamiento de las Juntas Administradoras Locales adecuados y dotados</t>
  </si>
  <si>
    <t>Cobertura de afiliación</t>
  </si>
  <si>
    <t>99%</t>
  </si>
  <si>
    <t>Cobertura de afiliación población pobre no afiliada</t>
  </si>
  <si>
    <t>Actores y prestadores de salud con actividades de seguimiento y control</t>
  </si>
  <si>
    <t>Empresas con seguimiento para reducir la evasión y elusión de aportes al SGSSS</t>
  </si>
  <si>
    <t>Política pública implementada</t>
  </si>
  <si>
    <t xml:space="preserve">Plan de acción de articulación y seguimiento </t>
  </si>
  <si>
    <t>Estrategias de implementación de procesos de dirección, planeación, seguimiento, implementación y control de las políticas de aseguramiento y salud</t>
  </si>
  <si>
    <t>Convenios interadministrativos</t>
  </si>
  <si>
    <t xml:space="preserve">Unidades de trabajo intervenidas con la estrategia de atención primaria en salud </t>
  </si>
  <si>
    <t>Procesos de vigilancia a enfermedades de origen labora</t>
  </si>
  <si>
    <t>Programas implementados</t>
  </si>
  <si>
    <t>Procesos de inspección, vigilancia y control de los factores de riesgo inherentes a la línea de consumo de inocuidad de alimentos</t>
  </si>
  <si>
    <t>Procesos de inspección, vigilancia y control de los factores de riesgo inherentes a la línea de seguridad química</t>
  </si>
  <si>
    <t>Procesos de inspección, vigilancia y control de los factores de riesgo inherentes a la línea de hábitat y saneamiento básico, mantenidos</t>
  </si>
  <si>
    <t>Procesos Inspección, vigilancia y control de los factores de riesgo inherentes a la calidad del agua potable</t>
  </si>
  <si>
    <t>Personas intervenidas por la estrategia de atención primaria en salud para la afectación de los riesgos de enfermedades no transmisibles</t>
  </si>
  <si>
    <t>Cumplimiento de los procesos de vigilancia a enfermedades crónicas en el territorio</t>
  </si>
  <si>
    <t>Personas intervenidas por la estrategia de atención primaria en salud para la afectación de violencias, consumo de sustancias psicoactivas, suicidio, trastornos mentales</t>
  </si>
  <si>
    <t>Procesos de vigilancia a violencias, consumo de sustancias psicoactivas, suicidio, trastornos mentales en el territorio cumplidos</t>
  </si>
  <si>
    <t>Estrategias de implementación de la política de salud mental fortalecidas</t>
  </si>
  <si>
    <t>Personas intervenidas por la estrategia de atención primaria en salud para la promoción de la seguridad alimentaria, nutricional y hábitos alimentarios saludables</t>
  </si>
  <si>
    <t>Procesos de vigilancia a niños con bajo peso al nacer y a la desnutrición aguda</t>
  </si>
  <si>
    <t>Personas intervenidas por la estrategia de atención primaria en salud para la promoción de la sexualidad informada, segura y responsable</t>
  </si>
  <si>
    <t>Cumplimiento de procesos de vigilancia a infecciones de transmisión sexual ITS - VIH /SIDA, embarazo en adolescentes y mortalidad materna</t>
  </si>
  <si>
    <t>Personas intervenidas por la estrategia de atención primaria en salud, para la identificación de riesgos producto las enfermedades transmisibles</t>
  </si>
  <si>
    <t>Cumplimiento de procesos de vigilancia a enfermedades transmisibles cumplidos</t>
  </si>
  <si>
    <t>Coberturas útiles de vacunación</t>
  </si>
  <si>
    <t xml:space="preserve">Programas de vigilancia en salud pública, mediante la aplicación de los subsistemas habilitados, fortalecidos </t>
  </si>
  <si>
    <t>Tasa de Mortalidad infantil</t>
  </si>
  <si>
    <t>10, 7 x 1000 nacidos vivos</t>
  </si>
  <si>
    <t xml:space="preserve">Tasa de mortalidad infantil en menores de cinco años  </t>
  </si>
  <si>
    <t xml:space="preserve">13,6 x 1000 nacidos vivos </t>
  </si>
  <si>
    <t>Tasa de mortalidad por IRA en menor de cinco años</t>
  </si>
  <si>
    <t>14,2 x 1000 nacidos vivos</t>
  </si>
  <si>
    <t>% de zonas verdes urbanas intervenidas</t>
  </si>
  <si>
    <t>Humedales intervenidos</t>
  </si>
  <si>
    <t>Humedales recuperados, rehabilitados y restaurados</t>
  </si>
  <si>
    <t>Longitud de río mantenido, limpiado y/o recuperado</t>
  </si>
  <si>
    <t>Sistema implementado</t>
  </si>
  <si>
    <t>Habitantes vinculados</t>
  </si>
  <si>
    <t>Unidades productivas implementadas</t>
  </si>
  <si>
    <t>Centro de Bienestar Animal dotado y en operación</t>
  </si>
  <si>
    <t>Longitud de red de acueducto construida, ampliada, rehabilitada, reparada y o renovada</t>
  </si>
  <si>
    <t>Longitud de red de alcantarillado construida, ampliada, rehabilitada, reparada y o renovada</t>
  </si>
  <si>
    <t>Recursos destinados a subsidio</t>
  </si>
  <si>
    <t>Plan de Gestión Integral de Residuos Sólidos implementado</t>
  </si>
  <si>
    <t>Luminarias expandidas, repotenciadas, modernizadas y/o mantenidas</t>
  </si>
  <si>
    <t>Ruta creada</t>
  </si>
  <si>
    <t>Red de emprendimiento  en marcha</t>
  </si>
  <si>
    <t>Empresas integradas a la plataforma tecnológica</t>
  </si>
  <si>
    <t>UPA´s intervenidas</t>
  </si>
  <si>
    <t>Plan de Desarrollo turístico implementado incluyendo 3 rutas</t>
  </si>
  <si>
    <t>Campaña implementada</t>
  </si>
  <si>
    <t>Personas capacitadas y/o apoyadas</t>
  </si>
  <si>
    <t>Corporación Festival Sol y Luna en funcionamiento</t>
  </si>
  <si>
    <t>Casa de la cultura adecuada y puesta en operación</t>
  </si>
  <si>
    <t>Museo arqueológico mantenido, fortalecido e institucionalizado</t>
  </si>
  <si>
    <t>Bibliotecas mantenidas, dotadas y ampliadas</t>
  </si>
  <si>
    <t>Gestores culturales beneficiadas</t>
  </si>
  <si>
    <t>Plan decenal de cultura diseñado e implementado</t>
  </si>
  <si>
    <t>Equipamientos culturales dotados, mantenidos y/o construidos</t>
  </si>
  <si>
    <t>Área de equipamientos públicos construidos</t>
  </si>
  <si>
    <t>Porcentaje de plataforma de infraestructura tecnológica mantenida y mejorada</t>
  </si>
  <si>
    <t>Estrategia implementada</t>
  </si>
  <si>
    <t>% de licencias urbanísticas vigiladas y controladas normativamente</t>
  </si>
  <si>
    <t>Plan de Ordenamiento Territorial Municipal revisado, adoptado y reglamentado</t>
  </si>
  <si>
    <t>Conservación catastral realizada</t>
  </si>
  <si>
    <t>Estrategia de gestión y mitigación del riesgo implementada</t>
  </si>
  <si>
    <t>Geoportal Corporativo Municipal implementado</t>
  </si>
  <si>
    <t>Estratificación del Municipio actualizada</t>
  </si>
  <si>
    <t>Sistema de Potenciales Beneficiarios para Programas Sociales (SISBEN) fortalecido</t>
  </si>
  <si>
    <t>Sistema de información de la inversión, seguimiento y evaluación del gasto público municipal fortalecido</t>
  </si>
  <si>
    <t>Banco de Datos puesto en marcha</t>
  </si>
  <si>
    <t>Consejo Territorial de Planeación Fortalecido</t>
  </si>
  <si>
    <t>Instituciones educativas dotadas</t>
  </si>
  <si>
    <t>Porcentaje de mujeres víctimas de violencia atendidas</t>
  </si>
  <si>
    <t>Agenda cultural desarrollada dando cumplimiento al acuerdo 55 de 2008</t>
  </si>
  <si>
    <t>Estrategia para preservar el patrimonio inmaterial y material del municipio implementada</t>
  </si>
  <si>
    <t>Porcentaje del Plan Maestro de movilidad implementado</t>
  </si>
  <si>
    <t>Estudiantes con alimentación escolar</t>
  </si>
  <si>
    <t xml:space="preserve">Escenarios lúdico recreo deportivos mantenidos </t>
  </si>
  <si>
    <t>Política Pública del Espacio Público Formulada</t>
  </si>
  <si>
    <t>Grupo creado</t>
  </si>
  <si>
    <t>Personas víctimas del conflicto armado residentes en el municipio de Soacha caracterizadas</t>
  </si>
  <si>
    <t>Área protegida, mantenida o conservada</t>
  </si>
  <si>
    <t>Estrategia para fortalecer la transparencia, el acceso a la información pública y la lucha contra la corrupción de la Alcaldía Municipal de Soacha.</t>
  </si>
  <si>
    <t>Estrategia de servicio para la apropiada atención al ciudadano en la Alcaldía Municipal de Soacha.</t>
  </si>
  <si>
    <t>Zonas WIFI en operación</t>
  </si>
  <si>
    <t>suministrar las raciones alimentarias (incluyendo interventoria si es requerida)
realizar el seguimiento al programa de alimentación escolar (equipo pae)</t>
  </si>
  <si>
    <t>realizar las transferencias a las instituciones educativas oficiales por conceptos de gratuidad y funcionamiento básico de las mismas (sgp)
apoyar las instituciones educativas oficiales mediante la transferencia de recursos para funcionamiento básico (propios)</t>
  </si>
  <si>
    <t>desarrollar los procesos de formación para desarrollo de destrezas y fortalecimiento de competencias de los docentes
brindar formacion en bilinguismo a los docentes de las ieo
fortalecimiento de los procesos de investigación e innovación a través del centro de investigación pedagógica de soacha (cips)</t>
  </si>
  <si>
    <t>implementar un sistema integrado de información escolar para el seguimiento academico de las ie del municipio</t>
  </si>
  <si>
    <t>realizar el diagnóstico y análisis de necesidad de sectores a priorizar en cada comuna del municipio</t>
  </si>
  <si>
    <t>creación y puesta en funcionamiento de la estrategia de acompañamiento y asesoría a administradores y revisores fiscales de la coopropiedad del municipio de soacha
realizar estrategia de la promoción de la convivencia ciudadana en la propiedad horizontal
fortalecer y actualizar la política pública de conciliación del municipio
                                                                                                                                                                                                                                                                fortalecer y actualizar la política pública de conciliación del municipio
                                                                                                                                                                                                                                                                adelantar la construcción de la política pública de la propiedad horizontal</t>
  </si>
  <si>
    <t>generar articulación con las cajas de compensación familiar en la modalidad de educación inicial para la atención a nuestros niños y niñas hasta que ingresen a su nivel de escolaridad</t>
  </si>
  <si>
    <t>ejecutar actividades de prevencion en ejes de seguridad, espacio público, moviliad, infraestructura, garatizando la contratación del personal, idoneo para la ejecucion de la misma</t>
  </si>
  <si>
    <t>garantizar la entrega y subsidios economicos  de la estrategia colombia mayor. con la contratación idoneo  para el funcionamiento de la estrategia</t>
  </si>
  <si>
    <t>fortalecer los espacios de atención  al adulto mayor ya existentes por medio de los elementos insumos y personal tecnico para acompañar la correcta operatividad de dichos centros vida
fortalecimientos de los espacios de atención diaria al adulto mayor ya existentes por medio de los elementos insumos y personal tecnico para acompañar la correcta operatividad de dichos centros vida o dia (servicios publicos)</t>
  </si>
  <si>
    <t>garantizar la gestión diferencial de poblaciones vulnerables
liderar y realizar seguimiento a la implementación de estrategias para la atención en gestión de la población ubicada en el territorio
registro y certificación de personas con discapacidad rlcpd</t>
  </si>
  <si>
    <t>garantizar las acciones de vacunación antirabica en el territorio.
garantizar la atención para las acciones de  promoción de la salud (habitat saludable)
garantizar  las esterilizacion en caninos y felinos</t>
  </si>
  <si>
    <t>garantizar la prestación de servicios para el manejo de respel (residuos peligrosos)
garantizar la asistencia del programa de gestión integral de zoonosis (vigilancia epidemiológica y control integrado de plagas)
garantizar los procesos de fumigación en el municipio.</t>
  </si>
  <si>
    <t>garantizar los procesos de vigilancia a enfermedades crónicas no transmisibles en el territorio
garantizar los procesos de vigilancia a salud bucal en el territorio</t>
  </si>
  <si>
    <t>realizar el mantenimiento y protección de predios de importancia estratégica y ambiental.
realizar la compra de predios de importancia estratégica y/o ambiental para el municipio de soacha
implementar acciones para procesos de reforestación y mantenimiento de predios de importancia estratégica y ambiental para el municipio de soacha</t>
  </si>
  <si>
    <t>capacitar a los habitantes de la zona urbana en procesos de seguridad alimentaria
implementar unidades productivas de agricultura urbana</t>
  </si>
  <si>
    <t>girar los recursos destinados a la construccion de proyectos de infraestructura de redes a traves del plan departamental de aguas (pda)</t>
  </si>
  <si>
    <t xml:space="preserve">garantizar el servicio de asistencia técnica y fortalecimiento a la red emprendimiento
garantizar el funcionamiento de la red de emprendimiento e innovación
realizar jornadas de encuentros para el desarrollo económico del municipio 
</t>
  </si>
  <si>
    <t>no se programa para la vigencia 2023</t>
  </si>
  <si>
    <t>dotar de materiales didacticos y pedagogicos a las escuelas de formacion.
dotar y mantener instrumentos musicales para las escuelas de formacion (luteria)
garantizar el recurso humano que se requiera para la ejecución  de las metas del plan de desarrollo el cambio avanza</t>
  </si>
  <si>
    <t>1. dar efectivo cumplimiento a la ley 1712 de 2014 así como el fortalecimiento de la transparencia, el acceso a la información pública y a la lucha contra la corrupción.
2.mejorar el componente de gestión documental y archivístico del municipio de soacha.</t>
  </si>
  <si>
    <t xml:space="preserve">1.realizar la apropiada atención al ciudadano enmarcada en las diferentes leyes, así como los lineamientos, manuales y protocolos existentes dentro de la alcaldía municipal de soacha para tal fin.		
		</t>
  </si>
  <si>
    <t xml:space="preserve">1.realizar el plan de medios así como el monitoreo y análisis de medios con todas las capacidades técnicas necesarias, registrando, recopilando y adecuando todo el material necesario en los diferentes formatos para el efectvo cumplimiento de la estrategia de comunicaciones.
2.implementar la estrategia de comunicación con los elementos y equipos que garanticen la calidad necesaria.		
		</t>
  </si>
  <si>
    <t xml:space="preserve">1.realizar la actualización, mejora y mantenimiento preventivo y correctivo de los recursos tecnológicos,
equipos de potencia, plantas, ups, y dispositivos de impresión y escáneres de la administración municipal.
2.mejorar los recursos de la infraestructura tecnológica de la administración municipal a través de los equipos de computó, elementos de hardware, herramientas y elementos de protección necesarios.
3. mejorar los recursos de la infraestructura tecnológica de la administración municipal a través de las licencias y software necesarias. 		
		</t>
  </si>
  <si>
    <t>fortalecimiento de  los procesos de recaudo predial
fortalecimiento para   los procesos de cobro coactivo para impuesto predial y para impuesto de industria y comercio
fortalecimiento de los programas de fiscalización en industria y comercio
adquisición y actualización de programas y servicios de informatica que soporten el mayor recaudo percibidio
adquirir servicios de convenios y mensajería</t>
  </si>
  <si>
    <t>1.garantizar el servicio de conectividad de las zonas digitales (wifi), con su respectivo mantenimiento preventivo y correctivo, así cómo la  reconfiguraciónde equipos de radiofrecuencia y dispositivos eléctricos.</t>
  </si>
  <si>
    <t>proveer el servicio de seguimiento y control normativo para la dirección de ordenamiento territorial
mantener el proceso de vigilancia y control                                                                                                                                                                                                                                                 normativo de  licencias urbanísticas e intervenciones  del desarrollo urbano que se realizan en el municipio.</t>
  </si>
  <si>
    <t>pagar los servicios de administración y conectividad a internet
garantizar los servicios de conservación catastral</t>
  </si>
  <si>
    <t>hacer seguimiento a las acciones realizadas para consecución de recursos</t>
  </si>
  <si>
    <t>atender de manera efectiva y coordinada el 100% de las mujeres víctimas de violencia en el municipio</t>
  </si>
  <si>
    <t>difundir y continuar con la agenda cultural según acuerdo no. 55 de 2008</t>
  </si>
  <si>
    <t xml:space="preserve">2023257540002
Inversiones para la fase II y III extensión de la troncal NQS del Sistema Integrado de Transmilenio en el municipio de Soacha  Cundinamarca
</t>
  </si>
  <si>
    <t>2023257540003
Mejoramiento de vías para la generación de condiciones de movilidad y conectividad para el municipio de Soacha  Cundinamarca</t>
  </si>
  <si>
    <t>2023257540004
Optimización DEL TRANSPORTE PÚBLICO EN EL MUNICIPIO DE SOACHA CUNDINAMARCA SOACHA   Soacha</t>
  </si>
  <si>
    <t>2023257540005
Fortalecimiento de la Seguridad Vial en el Municipio de Soacha  Soacha</t>
  </si>
  <si>
    <t>2023257540008
Implementación del Plan Maestro de Movilidad en el municipio de Soacha Cundinamarca  Soacha</t>
  </si>
  <si>
    <t>2023257540011
Servicio de planta personal en colegios oficiales del municipio de   Soacha Cundinamarca</t>
  </si>
  <si>
    <t>2023257540012
 Servicio educativo contratado para el municipio de Soacha, Cundinamarca</t>
  </si>
  <si>
    <t>2023257540013
Implementación de la estrategia de alimentación escolar para los estudiantes de IEO en el municipio de  Soacha Cundinamarca</t>
  </si>
  <si>
    <t>2023257540014
Implementación de la estrategia de transporte escolar para los estudiantes de IEO en el municipio de  Soacha Cundinamarca</t>
  </si>
  <si>
    <t>2023257540015
Apoyo para el funcionamiento de las Instituciones Educativas Oficiales en el municipio de  Soacha Cundinamarca</t>
  </si>
  <si>
    <t>2023257540016
Suministro de bienes y servicios para la Secretaría de Educación del municipio de  Soacha Cundinamarca</t>
  </si>
  <si>
    <t>2023257540017
Apoyo con transferencias de recursos a las instituciones educativas del municipio de  Soacha</t>
  </si>
  <si>
    <t>2023257540019
Fortalecimiento de estrategias de innovación educativa e inclusión en las IEO en el municipio de   Soacha Cundinamarca</t>
  </si>
  <si>
    <t>2023257540020
Desarrollo del foro anual educativo en el municipio de   Soacha Cundinamarca</t>
  </si>
  <si>
    <t>2023257540021
Implementación del Plan Territorial de Formación y estímulos para docentes directivas estudiantes e instituciones del sector oficial en el municipio de   Soacha Cundinamarca</t>
  </si>
  <si>
    <t>2023257540022
Implementación de herramientas tecnológicas para las instituciones educativas oficiales del municipio de   Soacha Cundinamarca</t>
  </si>
  <si>
    <t>2023257540023
Implementación del Plan de Bienestar Docente de las IEO en el municipio de   Soacha Cundinamarca</t>
  </si>
  <si>
    <t>2023257540025
Fortalecimiento DE LOS PROCESOS DE INICIACIÓN FUNDAMENTACIÓN PERFECCIONAMIENTO DEPORTIVO Y APROVECHAMIENTO DEL TIEMPO LIBRE   Soacha</t>
  </si>
  <si>
    <t>2023257540026
Fortalecimiento de la educación física complementaria y los juegos Intercolegiados en el Municipio de  Soacha</t>
  </si>
  <si>
    <t>2023257540027
Desarrollo de Certámenes y torneos de integración  deportiva en el Municipio de Soacha</t>
  </si>
  <si>
    <t>2023257540028
Fortalecimiento de la actividad física y uso de la bicicleta para el mejoramiento de la calidad de vida y la generación de hábitos de estilo saludable de la población del Municipio de   Soacha</t>
  </si>
  <si>
    <t>2023257540029
Implementación de estrategias de modernización administrativa misional de investigación y capacitación en el IMRDS en el municipio de Soacha</t>
  </si>
  <si>
    <t>2023257540030
Fortalecimiento del sistema integrado de recreación aprovechamiento del tiempo libre y campismo en el Municipio de Soacha</t>
  </si>
  <si>
    <t>2023257540032
Mantenimiento y operación de los escenarios recreo deportivos administrados por el IMRDS en el Municipio de   Soacha</t>
  </si>
  <si>
    <t>2023257540033
Formación  de la política pública de espacio público en el municipio de Soacha Cundinamarca  Soacha</t>
  </si>
  <si>
    <t>2023257540034
Implementación de corredores seguros en el municipio de Soacha, Cundinamarca</t>
  </si>
  <si>
    <t>2023257540037
Dotación de elementos logísticos tecnológicos y operativos de seguridad de los cuerpos de seguridad  en el municipio de Soacha Cundinamarca  Soacha</t>
  </si>
  <si>
    <t>2023257540039
Fortalecimiento del Equipo de Control y Sanción a Infracciones Urbanísticas y fortalecimiento de la Red de Apoyo a la Justicia en el municipio de Soacha Cundinamarca  Soacha</t>
  </si>
  <si>
    <t xml:space="preserve">2023257540040
Implementación del Grupo de Gestores de Convivencia en el municipio de Soacha Cundinamarca </t>
  </si>
  <si>
    <t>2023257540041
Implementación de la estrategia de acompañamiento y asesoría a la coopropiedad en el municipio de Soacha Cundinamarca  Soacha</t>
  </si>
  <si>
    <t>2023257540042
Implementación de Centros de Bienestar Social para NNA en el municipio de  Soacha</t>
  </si>
  <si>
    <t>2023257540043
Desarrollo de espacios de articulación para la garantía de derechos en NNA en el municipio de   Soacha</t>
  </si>
  <si>
    <t>2023257540044
Asistencia Integral para la primera infancia en el municipio de  Soacha</t>
  </si>
  <si>
    <t>2023257540045
Asistencia Integral para la primera infancia en el municipio de  Soacha</t>
  </si>
  <si>
    <t>2023257540046
Implementación de Entornos Protectores de la Infancia y Adolescencia en el municipio de  Soacha</t>
  </si>
  <si>
    <t>2023257540047
Prestación de servicio de Centros de Desarrollo Integral Juvenil en el municipio de  Soacha</t>
  </si>
  <si>
    <t>2023257540048
Desarrollo de espacios de participación y formación para jóvenes en el municipio de  Soacha</t>
  </si>
  <si>
    <t>2023257540049
Asistencia integral para los adultos mayores en  Soacha</t>
  </si>
  <si>
    <t>2023257540050
Implementación de la política pública de Envejecimiento y Vejez en el municipio de   Soacha</t>
  </si>
  <si>
    <t>2023257540051
Subsidio económico de los programas de Adulto Mayor en el municipio de   Soacha</t>
  </si>
  <si>
    <t>2023257540052
Fortalecimiento del Centro Vida en el municipio de   Soacha</t>
  </si>
  <si>
    <t>2023257540053
Asistencia integral a Personas Mayores en los Centros Vida en el  Soacha</t>
  </si>
  <si>
    <t>2023257540057
Implementación el banco de ayudas técnicas y tecnológicas para brindar asistencia a 500 personas en el cuatrienio con discapacidad sensorial y movilidad reducida.Soacha</t>
  </si>
  <si>
    <t>2023257540059
Asistencia integral a personas con discapacidad en el municipio de Soacha Cundinamarca  Soacha</t>
  </si>
  <si>
    <t>2023257540060
Servicio conmemorativo de reconocimiento de los derechos de las mujeres en el municipio de Soacha Cundinamarca  Soacha</t>
  </si>
  <si>
    <t>2023257540061
Prestación del servicio de la Casa Refugio en el municipio de Soacha Cundinamarca Soacha</t>
  </si>
  <si>
    <t>2023257540062
Implementación de la Red de productividad y emprendimiento en el municipio de Soacha</t>
  </si>
  <si>
    <t>2023257540063
 Soacha Cundinamarca  Soacha</t>
  </si>
  <si>
    <t>2023257540064
Desarrollo de la Mesa de Victimas en el municipio de  Soacha</t>
  </si>
  <si>
    <t>2023257540065
Identificación de personas victimas del conflicto armado en el municipio de  Soacha</t>
  </si>
  <si>
    <t>2023257540066
Actualización de planes enmarcados en la ley 1448 de 2011 en el municipio de  Soacha</t>
  </si>
  <si>
    <t>2023257540067
Asistencia humanitaria inmediata a población victima en el municipio de   Soacha</t>
  </si>
  <si>
    <t xml:space="preserve">2023257540068
Implementación del Centro Regional de Atención a Población Victima en el municipio de Soacha </t>
  </si>
  <si>
    <t>2023257540069
Servicio conmemorativo de reconocimiento de las victimas para la verdad y la justicia en el municipio de   Soacha</t>
  </si>
  <si>
    <t>2023257540070
Implementación de la Política pública de Victimas del Conflicto Armado en el municipio de Soacha Cundinamarca  Soacha</t>
  </si>
  <si>
    <t>2023257540071
Implementación de la estrategia Nacional Familias en Acción en el municipio  Soacha</t>
  </si>
  <si>
    <t>2023257540072
Implementación del Programa Jóvenes en Acción en el municipio de  Cundinamarca</t>
  </si>
  <si>
    <t>2023257540073
Asistencia integral para habitantes de calle en el municipio de   Soacha</t>
  </si>
  <si>
    <t>2023257540074
Implementación de alianza integral para el bienestar de la población étnica LGBTI y reincorporados en el municipio de  Soacha</t>
  </si>
  <si>
    <t>2023257540075
Capacitación y asesoría a Juntas de Acción Comunal en el Municipio de  Soacha</t>
  </si>
  <si>
    <t>2023257540078
Control y Vigilancia a las Juntas de Acción Comunal en el Municipio de  Soacha</t>
  </si>
  <si>
    <t>2023257540082
Adecuación y dotación de espacios para el funcionamiento de las Juntas Administradoras Locales en el Municipio de  Soacha</t>
  </si>
  <si>
    <t>2023257540083
Administración Administración y ejecución de recursos del régimen subsidiado en salud en el municipio de  Soacha</t>
  </si>
  <si>
    <t>2023257540084
Identificación promoción y afiliación de población no asegurada al SGSSS en el municipio de  Soacha</t>
  </si>
  <si>
    <t>2023257540085
Fortalecimiento de la Autoridad Sanitaría en el municipio de  Soacha</t>
  </si>
  <si>
    <t>2023257540086
Identificación seguimiento y control de la afiliación al SGSSS para mitigar la evasión y elusión en el  Soacha</t>
  </si>
  <si>
    <t>2023257540087
Implementación de la Política de Participación Ciudadana en Salud en el municipio de   Soacha</t>
  </si>
  <si>
    <t>2023257540090
Implementación  de las Rutas Integrales de Atención de Salud en el municipio de  Soacha</t>
  </si>
  <si>
    <t>2023257540091
Fortalecimiento de la estrategia para implementación de las políticas públicas de aseguramiento y salud pública en el municipio de  Soacha</t>
  </si>
  <si>
    <t>2023257540092
Mantenimiento del programa de emergencias médicas en el municipio de   Soacha</t>
  </si>
  <si>
    <t>2023257540093
Mantenimiento de la estrategia de atención primaria en salud para la promoción del bienestar y protección de los trabajadores en el municipio de   Soacha</t>
  </si>
  <si>
    <t>2023257540094
Incremento en los procesos de vigilancia a enfermedades laborales en el municipio de   Soacha</t>
  </si>
  <si>
    <t>2023257540095
Implementación de la estrategia para la atención en salud de población vulnerable en el municipio de   Soacha</t>
  </si>
  <si>
    <t>2023257540096
Implementación de la estrategia para la atención en salud de tenencia responsable de mascotas en el municipio de Soacha  Cundinamarca</t>
  </si>
  <si>
    <t>2023257540097
Implementación  del programa de gestión integral de zoonosis en el municipio de  Soacha</t>
  </si>
  <si>
    <t>2023257540098
Control inspección y vigilancia a los factores de riesgo inherentes al consumo de inocuidad de alimentos en el municipio de  Soacha</t>
  </si>
  <si>
    <t>2023257540099
Control inspección y vigilancia a los factores de riesgo inherentes a la seguridad química en el municipio de  Soacha</t>
  </si>
  <si>
    <t>2023257540100
Control  y vigilancia de los factores de riesgo inherentes a la línea de hábitat y saneamiento básico en el municipio de   Soacha</t>
  </si>
  <si>
    <t>2023257540101
Control inspección y vigilancia de los factores de riesgo inherentes a la calidad del agua en el municipio de  Soacha</t>
  </si>
  <si>
    <t>2023257540102
Fortalecimiento de la estrategia de atención primaria en salud para la afectación de riesgos de enfermedades no transmisibles en el municipio de   Soacha</t>
  </si>
  <si>
    <t>2023257540103
Fortalecimiento de los procesos de vigilancia a enfermedades crónicas en el municipio de  Soacha</t>
  </si>
  <si>
    <t>2023257540104
Fortalecimiento de la estrategia de atención primaria en salud mental en el municipio de  Soacha</t>
  </si>
  <si>
    <t>2023257540105
Fortalecimiento de procesos de vigilancia en salud mental en el municipio de  Soacha</t>
  </si>
  <si>
    <t>2023257540106
Fortalecimiento de la Política de Salud mental en el municipio de  Soacha</t>
  </si>
  <si>
    <t>2023257540107
Fortalecimiento de la estrategia de atención primaria en salud nutricional en el municipio de  Soacha</t>
  </si>
  <si>
    <t>2023257540108
Fortalecimiento de procesos de vigilancia en salud nutricional en el municipio de  Soacha</t>
  </si>
  <si>
    <t>2023257540109
Fortalecimiento de la estrategia de atención primaria en salud sexual y reproductiva en el municipio de   Soacha</t>
  </si>
  <si>
    <t>2023257540110
Implementación de procesos de vigilancia en salud sexual y reproductiva en el municipio de     Soacha</t>
  </si>
  <si>
    <t>2023257540111
Implementación de la estrategia de atención primaria en salud en enfermedades transmisibles en el municipio de   Soacha</t>
  </si>
  <si>
    <t>2023257540112
Implementación de la estrategia de atención primaria en salud en enfermedades transmisibles en el municipio de Soacha  Soacha</t>
  </si>
  <si>
    <t>2023257540113
Mantenimiento de las coberturas útiles en vacunación  en menores de cinco años en el municipio de  Soacha</t>
  </si>
  <si>
    <t>2023257540114
Implementación del programa de vigilancia en salud pública en el municipio de   Soacha</t>
  </si>
  <si>
    <t>2023257540115
Mantenimiento  de la tasa de mortalidad infantil en menores de un año en el municipio de   Soacha</t>
  </si>
  <si>
    <t>2023257540116
Mantenimiento de la tasa de mortalidad infantil en menores de cinco años en el municipio de   Soacha</t>
  </si>
  <si>
    <t>2023257540117
Mantenimiento de la tasa de mortalidad por IRA en el municipio de   Soacha</t>
  </si>
  <si>
    <t>2023257540118
Mantenimiento de las zonas verdes urbanas registradas en el municipio de  Soacha</t>
  </si>
  <si>
    <t>2023257540120
Conservación de áreas de Importancia Estratégica y Ambiental en el Municipio de  Soacha</t>
  </si>
  <si>
    <t>2023257540121
Conservación de los humedales no declarados en el municipio  Soacha</t>
  </si>
  <si>
    <t>2023257540122
Consolidación de los humedales declarados del municipio  Soacha</t>
  </si>
  <si>
    <t>2023257540123
Recuperación del Río Soacha y Quebrada Tibaníca en el municipio de  Soacha</t>
  </si>
  <si>
    <t>2023257540124
Consolidación del sistema de control y seguimiento ambiental en el municipio de  Soacha</t>
  </si>
  <si>
    <t>2023257540125
Implementación de acciones de educación ambiental en el municipio de  Soacha</t>
  </si>
  <si>
    <t>2023257540126
Implementación de unidades productivas para la seguridad alimentaria en el municipio de  Soacha</t>
  </si>
  <si>
    <t>2023257540128
Dotación y funcionamiento del Centro de Bienestar Animal en el municipio de  Soacha</t>
  </si>
  <si>
    <t>2023257540130
Adecuación de las redes de acueducto en el municipio de Soacha  Cundinamarca</t>
  </si>
  <si>
    <t>2023257540131
Adecuación de las redes de alcantarillado en el municipio de Soacha  Cundinamarca</t>
  </si>
  <si>
    <t xml:space="preserve">2023257540132
Subsidio a los prestadores de servicio de acueducto alcantarillado y aseo en el municipio de Soacha </t>
  </si>
  <si>
    <t xml:space="preserve">2023257540133
Implementación del Plan de Gestión Integral de Residuos Solidos en el municipio de Soacha </t>
  </si>
  <si>
    <t xml:space="preserve">2023257540134
Modernización y mantenimiento de luminarias del alumbrado público en el municipio de Soacha </t>
  </si>
  <si>
    <t>2023257540137
Consolidación de la ruta básica de empleo con enfoque diferencial en el municipio de Soacha</t>
  </si>
  <si>
    <t>2023257540138
Implementación  de la Red de Emprendimiento en el municipio de Soacha Cundinamarca  Soacha</t>
  </si>
  <si>
    <t>2023257540140
Construcción  de la red de producción comercialización consumo y crédito en el municipio de Soacha</t>
  </si>
  <si>
    <t>2023257540141
Implementación del plan de extensión agropecuaria en el municipio de   Soacha</t>
  </si>
  <si>
    <t>2023257540143
Implementación DEL PLAN DE DESARROLLO TURÍSTICO EN EL MUNICIPIO DE  Soacha</t>
  </si>
  <si>
    <t>2023257540145
Desarrollo de atractivos turísticos en el municipio de   Soacha</t>
  </si>
  <si>
    <t>2023257540146
Capacitación  en turismo en el municipio de   Soacha</t>
  </si>
  <si>
    <t>2023257540147
Implementación de la Corporación Festival Sol y Luna en el municipio de Soacha Cundinamarca  Soacha</t>
  </si>
  <si>
    <t>2023257540148 
Dotación y funcionamiento de la sede casa de la cultura en el municipio de  Soacha</t>
  </si>
  <si>
    <t>2023257540149
Fortalecimiento del museo arqueológico en el municipio de   Soacha</t>
  </si>
  <si>
    <t>2023257540150
Mantenimiento y dotación de la red de bibliotecas públicas en el municipio de  Soacha</t>
  </si>
  <si>
    <t>2023257540151
Implementación del plan de estimulo y emprendimiento cultural en el municipio de  Soacha</t>
  </si>
  <si>
    <t>2023257540152
Implementación del plan de estimulo y emprendimiento cultural en el municipio de  Soacha</t>
  </si>
  <si>
    <t>2023257540153
Mantenimiento y adecuacion de los centros culturales del Municipio de  Soacha</t>
  </si>
  <si>
    <t>2023257540154
Construcción de equipamientos públicos en el municipio de Soacha  Cundinamarca</t>
  </si>
  <si>
    <t>2023257540155
Implementación  de la estrategia de transparencia en el municipio de  Soacha Cundinamarca</t>
  </si>
  <si>
    <t>2023257540156
Implementación de la estrategia de servicio al ciudadano en el municipio de  Soacha Cundinamarca</t>
  </si>
  <si>
    <t>2023257540157
Implementación de la estrategia de comunicación asertiva en el municipio de  Soacha Cundinamarca</t>
  </si>
  <si>
    <t>2023257540158
Mejoramiento de la infraestructura tecnológica en el municipio de  Soacha Cundinamarca</t>
  </si>
  <si>
    <t>2023257540161
Implementación de la estrategia de recaudo en el municipio de  Soacha</t>
  </si>
  <si>
    <t>2023257540162
Mantenimiento  de zonas wifi en el municipio de  Soacha Cundinamarca</t>
  </si>
  <si>
    <t xml:space="preserve">2023257540163
Control y vigilancia a licencias urbanísticas en el municipio de Soacha Cundinamarca  </t>
  </si>
  <si>
    <t>2023257540164
Implementación del Plan de Ordenamiento Territorial en el municipio de Soacha Cundinamarca  Cundinamarca</t>
  </si>
  <si>
    <t>2023257540167
Actualización Catastral en el municipio de Soacha Cundinamarca  Soacha</t>
  </si>
  <si>
    <t>2023257540168
Implementación  de la estrategia de gestión del riesgo en el municipio de Soacha Cundinamarca  Soacha</t>
  </si>
  <si>
    <t>2023257540173
Implementación de Sistemas de información y datos en Soacha  Cundinamarca</t>
  </si>
  <si>
    <t>2023257540175
Actualización de la estratificación socioeconómica en el municipio de Soacha Cundinamarca  Soacha</t>
  </si>
  <si>
    <t>2023257540176
Fortalecimiento al SISBEN en el municipio de Soacha Cundinamarca  Soacha</t>
  </si>
  <si>
    <t>2023257540177
Fortalecimiento  DEL BANCO DE PROGRAMAS Y PROYECTOS DEL MUNICIPIO DE   Soacha</t>
  </si>
  <si>
    <t>2023257540178
Implementación del Banco de Datos en el municipio de Soacha Cundinamarca  Soacha</t>
  </si>
  <si>
    <t xml:space="preserve">2023257540179
Fortalecimiento al Consejo Territorial de Planeación en el municipio de Soacha Cundinamarca  Soacha
</t>
  </si>
  <si>
    <t>2023257540181
Dotación de Instituciones Educativas Oficiales en el municipio de   Soacha Cundinamarca</t>
  </si>
  <si>
    <t>2023257540183
Apoyo a mujeres victimas de violencia en el municipio de Soacha Cundinamarca  Soacha</t>
  </si>
  <si>
    <t>2023257540184
Desarrollo de la Agenda Cultural en el Municipio de  Soacha</t>
  </si>
  <si>
    <t>2023257540185
Implementación de la estrategia para la preservación del patrimonio en el municipio de  Soacha</t>
  </si>
  <si>
    <t>100</t>
  </si>
  <si>
    <t>-</t>
  </si>
  <si>
    <t>Consecutivo de la meta</t>
  </si>
  <si>
    <t>META</t>
  </si>
  <si>
    <t xml:space="preserve">Realizar mantenimiento de 30 km de vías terciarias para mejorar la movilidad y conectividad interna del Municipio </t>
  </si>
  <si>
    <t xml:space="preserve">Realizar trazados, diseños y el mantenimiento,  rehabilitación, mejoramiento, adecuación y/o construcción de 20 km de  vías  que generen condiciones de movilidad y conectividad para el Municipio </t>
  </si>
  <si>
    <t>Garantizar el aporte del 100% de los recursos para la ejecución del convenio de cofinanciación de la extensión de la troncal NQS del Sistema Integrado de Transmilenio de Bogotá D.C. en el municipio de Soacha Fases II y III</t>
  </si>
  <si>
    <t xml:space="preserve">Optimizar el 70% del transporte público  de Soacha frente cobertura y calidad en el servicio a través de estrategias de regulación de informalidad y reestructuración de rutas.  </t>
  </si>
  <si>
    <t xml:space="preserve">Disminuir en 5% el índice de accidentalidad a través de mejoramiento en la señalización vial, cruces seguros, adecuada ocupación en la vía y campañas de educación- cultura ciudadana </t>
  </si>
  <si>
    <t>Adecuar y poner en operación 6 kilómetros de ciclorrutas que incentiven el transporte intermodal, generen seguridad vial a los ciclistas y generen nuevos medios de conexión con municipios aledaños y con sitios culturales</t>
  </si>
  <si>
    <t xml:space="preserve">Regular el 80% de la operación de bicitaxis en la ciudad de Soacha a través de su caracterización, modernización, georeferenciación y establecimiento de rutas y paraderos.  </t>
  </si>
  <si>
    <t>Evaluar, ajustar y aplicar un 10% del Plan Maestro de Movilidad generando las actividades pertinentes acorde a los lineamientos institucionales</t>
  </si>
  <si>
    <t>Construir, dotar y poner en funcionamiento mínimo tres (3)
Instituciones Educativas Oficiales.</t>
  </si>
  <si>
    <t xml:space="preserve">Realizar mantenimiento y/o mejoramiento a las 26 Instituciones Educativas Oficiales del municipio de Soacha </t>
  </si>
  <si>
    <t>Garantizar el 100% de la planta de personal para dar una correcta y eficiente cobertura  con gratuidad educativa en los niveles preescolar, básica y media para la población estudiantil entre 5 y 17 años y lapoblación de jovenes y adultos en colegios oficiales del municipio de Soacha.</t>
  </si>
  <si>
    <t>Garantizar la Cobertura  con gratuidad a través de matricula contratada en IE privadas, Instituciones en concesión y Administraciòn de confesiones religiosas</t>
  </si>
  <si>
    <t>Mantener la matricula y disminuir la deserción escolar a través de la implementación de estrategias de alimentación escolar para los estudiantes de las instituciones educativas oficiales del municipio.</t>
  </si>
  <si>
    <t>Mantener la matrícula y disminuir la deserción escolar a través de la implementación de estrategias de transporte escolar para 2480 estudiantes</t>
  </si>
  <si>
    <t xml:space="preserve">Garantizar los servicios de aseo, vigilancia, conectividad y apoyos para el normal funcionamiento del 100 %  de las I.E.O. </t>
  </si>
  <si>
    <t>Garantizar los bienes y servicios requeridos para el normal funcionamiento de la Secretaría de Educación</t>
  </si>
  <si>
    <t>Garantizar la educación con gratuidad mediante el funcionamiento del 100% de  las IEO.</t>
  </si>
  <si>
    <t xml:space="preserve">Fortalecer los proyectos transversales que propendan por el mejoramiento de competencias y el aprovechamiento del tiempo de libre durante el cuatrienio, la educación emocional, el diseño de la ruta de atención a la convivencia escolar y la implementación del PRAE en el 100% de las IEO del municipio. </t>
  </si>
  <si>
    <t xml:space="preserve"> Actualizar  los PEI y fortalecer estrategias de innovación educativa, los procesos de articulación e inclusión en las IEO y fortalecer  las pruebas internas del 100% de IEO para mantener los resultados de pruebas externas.</t>
  </si>
  <si>
    <t>Realizar un (1) foro educativo municipal anualmente</t>
  </si>
  <si>
    <t>Implementar el Plan Territorial de Formación Docente y diseñar el plan de estímulos para docentes, directivos docentes, estudiantes e instituciones.</t>
  </si>
  <si>
    <t>Fortalecer en el 100% de las I.E.O  la oferta educativa en modelos educativos flexibles y prácticas de TICS, para mejorar las prácticas pedagógicas</t>
  </si>
  <si>
    <t>Implementar anualmente el Plan de bienestar Docente de las Instituciones Educativas Oficiales del Municipio de Soacha</t>
  </si>
  <si>
    <t>Realizar 24 espacios anuales de difusión en las I.E.O sobre el acceso al programa Generación E para aumentar su aprovechamiento, la oferta educativa en educación superior y las alianzas existentes y nuevas con instituciones de educación superior para incentivar a los jóvenes al tránsito inmediato a la educación terciaria.</t>
  </si>
  <si>
    <t>Vincular a 11.343 personas a procesos de formación deportiva y/o paradeportiva ofertados por el IMRDS, para favorecer el crecimiento integral de todos los grupos etarios y poblaciones con condiciones o situaciones particulares del municipio de Soacha</t>
  </si>
  <si>
    <t>Vincular a 9.500  niños y jóvenes escolarizados y no escolarizados,  en el programa de deporte educativo, facilitando la detección y selección de talentos que permitan generar los semilleros deportivos, y así  fortalecer los procesos  competitivos en las diferentes disciplinas</t>
  </si>
  <si>
    <t>Realizar 20 eventos  de alto impacto que  fortalezcan los procesos deportivos y /o paradeportivos   e incentiven la sana competencia  en las diferentes disciplinas deportivas a nivel municipal, regional, departamental e internacional, promoviendo la participación e integración de los deportistas y habitantes del municipio de Soacha</t>
  </si>
  <si>
    <t>Realizar 8.203 actividades anuales que fomenten la práctica regular de la actividad física en los habitantes del municipio de Soacha, impactando todos los grupos poblacionales, por medio de acciones que incentiven y promuevan hábitos y estilos de vida saludable (HEVS), con el fin de prevenir condiciones de salud física y mental, además de contrarrestar los efectos de la pandemia covid- 19 en la salud.</t>
  </si>
  <si>
    <t>Implementar 8 estrategias de investigación, modernización, calidad, e innovación que permitan fortalecer los procesos de educación deportiva, recreativa y aprovechamiento del tiempo libre, diseñar  un sistema normativo de parques y escenarios  vinculando lideres comunales para generar mayor  participación en  los procesos,  con el fin de beneficiar a la población del municipio de Soacha</t>
  </si>
  <si>
    <t>Vincular a 26.068   usuarios en los programas recreo deportivo y buena utilización del tiempo libre dirigidos a todos los ciclos vitales y grupos poblacionales  por medio de la realización de festivales  y  fortalecimiento de  los procesos de ludotecas, campismo y  recreación comunitaria y escolar en el Municipio de Soacha</t>
  </si>
  <si>
    <t>Construcción y/o adecuación de 27 escenarios lúdico recreo deportivos  para el disfrute por parte de la población con movilidad reducida (PMR) y  la población en general que satisfagan las necesidades deportivas, recreativas y lúdicas en las  comunas y corregimientos  del municipio de Soacha</t>
  </si>
  <si>
    <t>Mantenimiento de 9 parques recreodeportivos administrados por el Instituto Municipal para la Recreación y el deporte de Soacha (IMRDS), con el fin de contar con espacios de calidad para el goce y disfrute de la población del Municipio y sus mascotas</t>
  </si>
  <si>
    <t>Formular la Política Pública del Espacio Público en el municipio de Soacha</t>
  </si>
  <si>
    <t>Implementar 5 corredores seguros por cada una de las 6 comunas de Soacha</t>
  </si>
  <si>
    <t>Dotar siete (07) infraestructuras con las que cuenta los cuerpos de Seguridad de la ciudad de Soacha</t>
  </si>
  <si>
    <t>Construir 3 infraestructuras de seguridad</t>
  </si>
  <si>
    <t xml:space="preserve"> Aumentar el pie de fuerza en un 10% y realizar 1 dotación al año de elementos logísticos, tecnológicos  y operativos de seguridad de los cuerpos de seguridad de la ciudad de Soacha. </t>
  </si>
  <si>
    <t xml:space="preserve"> Adecuar la planta física  y dotar  12 infraestructuras de apoyo a la justicia en la ciudad de Soacha</t>
  </si>
  <si>
    <t xml:space="preserve">  Crear, poner en operación y fortalecer el Equipo de Control y Sanción a Infracciones Urbanísticas y fortalecimiento de la la Red de Apoyo a la Justicia.</t>
  </si>
  <si>
    <t>Crear el grupo gestores de convivencia</t>
  </si>
  <si>
    <t>Crear y poner en funcionamiento la  estrategia de acompañamiento y asesoría a administradores y revisores fiscales de la coopropiedad del municipio de Soacha</t>
  </si>
  <si>
    <t>Crear y poner en funcionamiento 7 Centros de Bienestar Social para beneficiar en el cuatrienio 20.000 Niños, Niñas, Adolescentes y sus Familias con actividades de participación, prevención y protección como sujetos de derechos</t>
  </si>
  <si>
    <t xml:space="preserve">Desarrollar anualmente 2 espacios  de articulación entre entidades públicas y privadas de orden Nacional e Internacional en pro de realizar seguimiento y definir aciones para la garantía de derechos de los niñas, niñas y adolescentes. </t>
  </si>
  <si>
    <t>Atender integralmente de manera anual a 1.800 niños y niñas de primera infancia en las diferentes modalidades establecidas por el sistema de Bienestar Familiar a través de alianzas con Cajas de Compensación Familiar</t>
  </si>
  <si>
    <t xml:space="preserve">Garantizar durante el cuatrienio el funcionamiento de 1 Hogar de Paso como medida de protección transitoria para los niños, niñas y adolescentes con derechos vulnerados y amenazados en el marco del reestablecimiento de sus derechos.  </t>
  </si>
  <si>
    <r>
      <t xml:space="preserve">Implementar 21 </t>
    </r>
    <r>
      <rPr>
        <i/>
        <sz val="15"/>
        <rFont val="Arial Narrow"/>
        <family val="2"/>
      </rPr>
      <t>Entornos Protectores de la Infancia y la Adolescencia</t>
    </r>
    <r>
      <rPr>
        <sz val="15"/>
        <rFont val="Arial Narrow"/>
        <family val="2"/>
      </rPr>
      <t xml:space="preserve"> en los que se articulen acciones de seguridad, espacio público, movilidad, infraestructura y presencia institucional que garanticen el goce efectivo de sus derechos.        </t>
    </r>
  </si>
  <si>
    <t>Crear y poner en funcionamiento 3 Centros de Desarrollo Integral Juvenil  (CDIJ)  que vinculen a 4.500  jóvenes anualmente a procesos emprendimiento, espacios libres e violencia y prevención del consumo de sustancias psicoactivas a través de la construcción de proyectos de vida</t>
  </si>
  <si>
    <t>Desarrollar anualmente 4 espacios de participación, incidencia política y formación que vinculen a 500 jovenes al año incluyendo a los concejos de juventud, plataforma juvenil, asamblea de juventud y prácticas organizativas de los jóvenes.</t>
  </si>
  <si>
    <t xml:space="preserve">Atender integralmente 500 Personas mayores en estado de abandono e indigencia mediante Centros de Protección en el cuatrienio. </t>
  </si>
  <si>
    <t xml:space="preserve">Formular, adoptar e implentar la Política Pública de Envejecimiento y Vejez en el municipio </t>
  </si>
  <si>
    <t>Garantizar que los subsidios económicos de los programas de orden Nacional y Departamental  orientados al adulto mayor beneficien a 8.150 personas anualmente</t>
  </si>
  <si>
    <t>Construir y dotar  1  Centro Vida en el municipio y fortalecer las 2 estructuras físicas de los centros  vida ya existentes</t>
  </si>
  <si>
    <t>Atender integralmente a 1.250 personas mayores al año a través de los Centros Vida en el municipio de Soacha.</t>
  </si>
  <si>
    <t xml:space="preserve">Vincular anualmente a 200 personas en situación de discapacidad a la RED DE EMPRENDIMIENTO INCLUSIVA para el desarrollo de proyectos productivos. </t>
  </si>
  <si>
    <t>Realizar de manera bianual las Olimpiadas Departamentales de Discapacidad</t>
  </si>
  <si>
    <t xml:space="preserve">Implementar la Escuela Cuídate para Cuidar, orientada a formar 2000 cuidadores de población en discapacidad en temáticas de salud, rehabilitación, psicosocial, lenguaje de señas y proyecto de vida. </t>
  </si>
  <si>
    <t xml:space="preserve">Implementar el banco de ayudas técnicas y tecnológicas para brindar asistencia a 500 personas en el cuatrenio con discapacidad sensorial y movilidad reducida. </t>
  </si>
  <si>
    <t xml:space="preserve">Dotar y mejorar la infraestructura del CENTRO DE ATENCIÓN A POBLACIÓN CON DISCAPACIDAD - CADIS.  </t>
  </si>
  <si>
    <t>Brindar atención integral a 70 personas con discapacidad cognitiva, moderada, severa, autismo y trastornos mentales de díficil manejo</t>
  </si>
  <si>
    <t xml:space="preserve">Realizar 4 conmemoraciones de los derechos de las mujeres en el municipio de Soacha (Mes de la mujer) </t>
  </si>
  <si>
    <t xml:space="preserve">Garantizar el funcionamiento de la Casa Refugio como medida de protección y garantía de derechos de las mujeres víctimas de violencias.  </t>
  </si>
  <si>
    <t xml:space="preserve">Vincular 2000 mujeres a una red de productividad y emprendimiento a través de la Casa Social de la Mujer en la cual desarrollen actividades de generación de ingresos.  </t>
  </si>
  <si>
    <t>Dinamizar y acompañar al 100% el Concejo Consultivo de mujeres y las demás mesas y comités requeridos para la garantía de los derechos de las mujeres</t>
  </si>
  <si>
    <t>Garantizar las condiciones logísticas y técnicas para el desarrollo de la mesa de víctimas municipal de Soacha</t>
  </si>
  <si>
    <t>Caracterizar 10.000 personas víctimas del conflicto armado residente en el  municipio de Soacha</t>
  </si>
  <si>
    <t>Actualizar anualmente al 100%  los diferentes planes que se encuentran enmarcados en la ley 1448 de 2011 (Plan de contingencia Municipal, Plan de Prevención, Protección y garantía de no repetición, rutas de atención y prevención, plan de retornos y reubicaciones)</t>
  </si>
  <si>
    <t>Brindar ayuda humanitaria inmediata al 100% de la población víctima que allegue al municipio de Soacha.</t>
  </si>
  <si>
    <t xml:space="preserve">Garantizar el funcionamiento al 100% de las condiciones locativas y atención del Centro Regional de Atención a Población Víctima en el municipio de Soacha </t>
  </si>
  <si>
    <t>Conmemorar anualmente el día de las víctimas para la verdad y la justicia en el municipio de Soacha y diseñar e implementar una estrategia que promueva escenarios de reconciliación, perdón y no olvido, así como la construcción de la memoria histórica.</t>
  </si>
  <si>
    <t>Formular y adoptar e la Política Pública de Víctimas del Conflicto Armado.</t>
  </si>
  <si>
    <t xml:space="preserve">Garantizar el funcionamiento de la ejecución de la estrategia Nacional Familias en Acción para el beneficio de 19447 familias en el cuatrienio siguiendo los lineamientos indicados de orden Nacional. </t>
  </si>
  <si>
    <t xml:space="preserve">Garantizar el funcionamiento del programa Jóvenes en acción para el beneficio de 1800 jóvenes en el cuatrienio siguiendo los líneamientos de orden nacional.  </t>
  </si>
  <si>
    <t>Garantizar la atención integral a 50 habitantes de calle de manera anual</t>
  </si>
  <si>
    <t xml:space="preserve">Establecer e implementar 4 alianzas orientadas a promover integralmente el bienestar de población etnica, LGBTI y reincorporados del municipio de Soacha. </t>
  </si>
  <si>
    <t>Realizar asesoría y capacitación a 4.800 miembros de las Juntas de Acción Comunal con el fin fortalecer sus competencias administrativas, legales y de formulación  y gestión de proyectos, durante el cuatrienio</t>
  </si>
  <si>
    <t xml:space="preserve">Apoyar la formulación y gestionar la financiación de 12 proyectos de infraestructura, dotación y/o de generación a través de entidades nacionales, departamentales y municipales. </t>
  </si>
  <si>
    <t xml:space="preserve">Realizar 3 eventos anualmente con los miembros de las juntas de ación comunal de Soacha con el propósito de exaltar su labor, compartir experiencias exitosas, conmemorar a la mujer y dotar de elementos de imagen institucional.  </t>
  </si>
  <si>
    <t>Realizar 1 visita de orientación, inspección, control y vigilancia al año para cada una de las 240 Juntas de Acción Comunal de Soacha con el fin de mejorar la efectividad en el desempeño de sus labores en cumplimiento de la Ley 743 de 2002</t>
  </si>
  <si>
    <t xml:space="preserve">Realizar mejoramiento de infraestructura a 8 salones comunales y 4 parques públicos del Municipio de Soacha conforme a la Ley 1989 de 2019. </t>
  </si>
  <si>
    <t xml:space="preserve">Apoyar con material logístico el desarrollo de las elecciones de las Juntas de Acción Comunal del Municipio de Soacha para el periodo 2020-2024 en cumplimiento de la ley </t>
  </si>
  <si>
    <t xml:space="preserve">Realizar 2 eventos y 1 capacitación anualemente con los miembros de las Juntas Administradoras Locales de Soacha con el propósito de conmemorar su labor y fortalecer sus competencias en formulación de proyectos, uso de herramientas tecnológicas, mecanismos de participación ciudadana, control social y gestión y finanzas públicas. </t>
  </si>
  <si>
    <t xml:space="preserve">Adecuar y dotar con elementos de oficina e identificación institucional, 8 espacios para el funcionamiento de las Juntas Administradoras Locales con el fin de garantizar la eficiencia en la  ejecución de sus funciones. </t>
  </si>
  <si>
    <t xml:space="preserve">Mantener en 99% las coberturas de afiliación al SGSSS en el régimen subsidiado de la población SISBEN clasificada en los niveles 1 y 2 </t>
  </si>
  <si>
    <t xml:space="preserve">Afiliar al 80% de la población pobre no asegurada  al  SGSSS </t>
  </si>
  <si>
    <t>Realizar el 100% de las actividades de
seguimiento y control a los diferentes actores y prestadores de servicios de salud para fortalecer la Autoridad sanitaria en el municipio</t>
  </si>
  <si>
    <t>Realizar 6.600 visitas a empresas para la promoción a la afiliación al SGSSS, buscando mitigar la
evasión y elusión</t>
  </si>
  <si>
    <t xml:space="preserve">Implementar en un 90% la politica de participación ciudadana en salud y fortalecer los mecanismos de control social </t>
  </si>
  <si>
    <t xml:space="preserve">Implementar acciones de articulación técnica, financiera, jurídica y de infraestructura para el fortalecimiento de la red  pública de servicios de salud del municipio, que le permita a Soacha  contar con una mejor capacidad de  atención resolutiva en salud </t>
  </si>
  <si>
    <t xml:space="preserve">Mejoramiento de los centros de salud de la  ESE municipal  y sus sedes </t>
  </si>
  <si>
    <t>Incrementar en un 80% las acciones de articulación para la implementación de las Rutas Integrales de Atención en Salud – RIAS – priorizadas en el municipio</t>
  </si>
  <si>
    <t>Fortalecer una estrategia para implementar los procesos de dirección, planeación, seguimiento, implementación y control de las políticas de aseguramiento y salud pública en el municipio de Soacha</t>
  </si>
  <si>
    <t>Mantener un convenio Interadministrativo para la implementaciòn del programa de emergencias médicas en articulación con la línea 123 departamental</t>
  </si>
  <si>
    <t>Inter|venir 2200 unidades de trabajo con la estrategia de atención primaria en salud para la promoción del bienestar y protección de los trabajadores</t>
  </si>
  <si>
    <t>Incrementar a un 90% los procesos de vigilancia continua a enfermedades de origen laboral</t>
  </si>
  <si>
    <t>Diseñar e implementar en  90% estrategias para la atención en salud de la población migrante, víctima, afrodescendiente, étnias, LGTBI, discapacidad, habitante de calle y población privada de la libertad, ubicada en el territorio.</t>
  </si>
  <si>
    <t>Diseñar e implementar en un 90% el programa de la estrategia de tenencia responsable de mascotas en el municipio donde se incluye esterilización y vacunación</t>
  </si>
  <si>
    <t>Diseñar e implementar en un 90% el programa de gestión integral de zoonosis (vigilancia epidemiológica y control integrado de plagas).</t>
  </si>
  <si>
    <t>Mantener 45.200 procesos de de inspección, vigilancia y control de los factores de riesgo inherentes a la línea de consumo de inocuidad de alimentos</t>
  </si>
  <si>
    <t>Incrementar a 11.000 los procesos de inspección, vigilancia y control de los factores de riesgo inherentes a la línea de seguridad química</t>
  </si>
  <si>
    <t>Mantener en 10.800 los procesos de inspección, vigilancia y control de los factores de riesgo inherentes a la línea de hábitat y saneamiento básico, radiaciones electromagnéticas y adaptación a cambio climático</t>
  </si>
  <si>
    <t xml:space="preserve">Incrementar a 1650 los procesos de inspección, vigilancia y control de los factores de riesgo inherentes a la calidad del agua potable </t>
  </si>
  <si>
    <t>Intervenir 16.000 personas por la estrategia de atención primaria en salud para la afectación de los riesgos de enfermedades no transmisibles (cardiovasculares, respiratorias, metabólicas, neoplásicas, patología oral, visual, comunicativa)</t>
  </si>
  <si>
    <t>Incrementar en 90% el cumplimiento  de los procesos de vigilancia a enfermedades crónicas en el territorio, con intervención de las Empresas Administradoras de Planes de Beneficios EAPB e Instituciones Prestadoras de Salud IPS (cardiovasculares, respiratorias, metabólicas, neoplásicas, patología oral, visual, comunicativa)</t>
  </si>
  <si>
    <t>Intervenir 16000 personas por la estrategia de atención primaria en salud para la afectación de violencias, consumo de sustancias psicoactivas, suicidio, trastornos mentales.</t>
  </si>
  <si>
    <t>Incrementar en 90% el cumplimiento  de los procesos de vigilancia a violencias, consumo de sustancias psicoactivas, suicidio, trastornos mentales en el territorio con intervención de las EAPB e IPS</t>
  </si>
  <si>
    <t>Fortalecer en 90% las estrategias de implementación de la política de salud mental en el municipio</t>
  </si>
  <si>
    <t>Intervenir  3900 personas por la estrategia de atención primaria en salud para la promoción de la seguridad alimentaria, nutricional y hábitos alimentarios saludables</t>
  </si>
  <si>
    <t>Incrementar en 90% el cumplimiento  de los procesos de vigilancia a niños con bajo peso al nacer y a la desnutrición aguda, en el territorio con intervención de las EAPB e IPS</t>
  </si>
  <si>
    <t>Intervenir 22000 personas por la estrategia de atención primaria en salud para la promoción de la sexualidad informada, segura y responsable, respetando sus derechos sexuales y reproductivos, equidad de género y fortaleciendo su proyecto de vida</t>
  </si>
  <si>
    <t>Incrementar en 90% el cumplimiento  de los procesos de vigilancia a infecciones de transmisión sexual ITS - VIH /SIDA, embarazo en adolescentes y mortalidad materna en el territorio con intervención de las EAPB e IPS</t>
  </si>
  <si>
    <t>Intervenir 12000 personas  por la estrategia de atención primaria en salud, para la identificación de riesgos producto las enfermedades transmisibles (TB, lepra, IRA, EDA, rabia, y las incluidas en el plan ampliado de inmunizaciones) en todos los cursos de vida con enfoque diferencial</t>
  </si>
  <si>
    <t>Incrementar en 90% el cumplimiento  de los procesos de vigilancia a  enfermedades transmisibles (TB, lepra, IRA, EDA, rabia, y las incluidas en el programa ampliado de inmunizaciones) de las estrategias como Atención Integral de las Enfermedades Prevalentes de la Infancia AIEPI, clínico y comunitario en el territorio con intervención de las EAPB e IPS</t>
  </si>
  <si>
    <t xml:space="preserve">Mantener por encima del 95% las coberturas útiles de vacunación en menores de cinco años </t>
  </si>
  <si>
    <t>Fortalecer en 100% la implementación de los programas de vigilancia en salud pública, mediante la aplicación de los subsistemas habilitados, incluyendo vigilancia comunitaria a población migrante</t>
  </si>
  <si>
    <t xml:space="preserve">Mantener en 10,7 x 1000 nacidos vivos  la tasa de mortalidad infantil en menores de un año </t>
  </si>
  <si>
    <t xml:space="preserve">Mantener en 13,6 x 1000 nacidos vivos la tasa de mortalidad infantil en menores de cinco años  </t>
  </si>
  <si>
    <t xml:space="preserve">Mantener la tasa de mortalidad por IRA en menor de cinco años en el 14,2x 100.000 nacidos vivos </t>
  </si>
  <si>
    <t>Intervenir el 100% de las zonas verdes urbanas registradas</t>
  </si>
  <si>
    <t>Realizar la reforestación de 40 Ha en el área rural mediante especies protectoras</t>
  </si>
  <si>
    <t>Proteger, mantener y conservar 630 Ha (Héctareas) ubicadas en Áreas de Importancia Estratégica (AIE)</t>
  </si>
  <si>
    <t>Intervenir 10 Humedales con acciones que permitan la identificación y el reconocimiento del potencial como Parques Ecológicos de Humedales.</t>
  </si>
  <si>
    <t>Mantener, recuperar, rehabilitar y restaurar minimo 5 Humedales en su Estructura Ecológica Principal (EEP).</t>
  </si>
  <si>
    <r>
      <t>Realizar el mantenimiento, limpieza y/o recuperación del 9 Km (Kilómetros)</t>
    </r>
    <r>
      <rPr>
        <b/>
        <sz val="15"/>
        <rFont val="Arial Narrow"/>
        <family val="2"/>
      </rPr>
      <t xml:space="preserve"> </t>
    </r>
    <r>
      <rPr>
        <sz val="15"/>
        <rFont val="Arial Narrow"/>
        <family val="2"/>
      </rPr>
      <t>Río Soacha y de la Quebrada Tibanica</t>
    </r>
  </si>
  <si>
    <t>Estandarizar e implementar (1) un Sistema de Control y Seguimiento  Ambiental a las actividades económicas que afectan el ambiente del Municipio.</t>
  </si>
  <si>
    <t>Vincular 20.000 habitantes del municipio en actividades de educación ambiental para la promoción y contribución al cumplimiento de los Objetivos de Desarrollo Sostenible - ODS.</t>
  </si>
  <si>
    <t>Implementar 600  unidades productivas que aporten a la seguridad alimentaria</t>
  </si>
  <si>
    <t>Diseñar e implementar  (1) un sistema de disminución de huella de carbono en la administración municipal como adaptación al cambio climático</t>
  </si>
  <si>
    <t>Dotar y puesta en operación el Centro de Bienestar Animal.</t>
  </si>
  <si>
    <t>Vincular 10.000 habitantes para la protección y prevención del maltrato animal a través del fortalecimiento de la  Junta Defensora de Animales.</t>
  </si>
  <si>
    <t>Elaborar, ajustar u obtener estudios y diseños y construir, ampliar, rehabilitar, reparar y renovar  5 kilómetros de redes de acueducto del municipio de Soacha</t>
  </si>
  <si>
    <t>Elaborar, ajustar u obtener estudios y diseños y construir, ampliar, rehabilitar, reparar y renovar  18 kilómetros de redes de alcantarillado del municipio de Soacha</t>
  </si>
  <si>
    <t>Destinar los recursos de subsidios a los prestadores de los servicios de acueducto, alcantarillado y aseo.</t>
  </si>
  <si>
    <t>Reformular e implementar el 30% del Plan de Gestión Integral de Residuos Sólidos (PGIRS)</t>
  </si>
  <si>
    <t xml:space="preserve">Realizar la expansión, repotenciación, modernización y mantenimiento de 700 luminarias de la infraestructura del alumbrado público del municipio. </t>
  </si>
  <si>
    <t xml:space="preserve">Realizar el estudio de factibilidad , crear y poner en funcionamiento 1 empresa pública del municipio de Soacha  </t>
  </si>
  <si>
    <t>Gestionar la creación de la Cámara de Comercio de Soacha</t>
  </si>
  <si>
    <t>Crear la ruta básica de empleo con enfoque diferencial en el Municipio</t>
  </si>
  <si>
    <t>Identificar y poner en marcha de la red de emprendimiento Municipal.</t>
  </si>
  <si>
    <t>Fortalecer 14 iniciativas empresariales  a partir del concurso de innovación, desarrollo tecnológico y buenas prácticas productivas.</t>
  </si>
  <si>
    <t>Integrar mas de 2000 empresas, a través de una plataforma tecnológica que permita la construcción de la red de producción, comercialización, consumo y crédito. Generando el renacer económico y social del municipio de Soacha</t>
  </si>
  <si>
    <t>Intervenir 300 Unidades Productoras Agropecuarias (UPA) a través del Plan de Extensión Agropecuario Municipal</t>
  </si>
  <si>
    <t>Adecuación, dotación y puesta en funcionamiento del Tanque de Leche en el Municipio de Soacha</t>
  </si>
  <si>
    <t>Formular, diseñar e implementar el Plan de desarrollo turístico incluyendo 3 rutas turisticas para el municipio de Suacha</t>
  </si>
  <si>
    <t xml:space="preserve">Diseñar y construir el  producto  turístico  Soacha Avanza al Salto  para competir en el mercado local, regional y nacional.  </t>
  </si>
  <si>
    <t>Desarrollar  e implementar una campaña de promoción y fomento anual de los atractivos turísticos del municipio.</t>
  </si>
  <si>
    <t xml:space="preserve">Lograr   500  personas naturales o jurídicas  capacitadas y/o  apoyadas  que ejerzan la actividad turística  en el municipio   </t>
  </si>
  <si>
    <t>Crear y poner en funcionamiento la Corporación Festival Sol y Luna para el municipío de Soacha</t>
  </si>
  <si>
    <t xml:space="preserve">  Adecuar, dotar y poner en operación al  100 %  la sede de la casa de la cultura para el funcionamiento la Escuela de formación artística y de saberes culturales.</t>
  </si>
  <si>
    <t>Mantener, fortalecer e institucionalizar el museo arqueológico de Suacha.</t>
  </si>
  <si>
    <t>Mantener, dotar y  ampliar la red de bibliotecas en el municipio de Suacha incluyendo  2  bibliotecas moviles.</t>
  </si>
  <si>
    <t>Beneficiar 600  gestores culturales, artistas, investigadores y  creadores a través del plan de estímulos culturales y el plan de concertación de emprendimiento cultural y economía naranja.</t>
  </si>
  <si>
    <t>Diseñar el plan decenal de cultura e implementarlo en un 20%, incluyendo la actualización del sistema municipal de cultura y espacios de participación ciudadana del sector.</t>
  </si>
  <si>
    <t>Dotar, mantener y/o construir dentro de la red de centros culturales la infraestructura de 9 equipamientos culturales.</t>
  </si>
  <si>
    <t>Diseñar , construir, mantener y/o adecuar 22.000 m2  de  equipamientos públicos del Municipio de Soacha</t>
  </si>
  <si>
    <t>Implementar una estrategia para fortalecer la transparencia, el acceso a la información pública y la lucha contra la corrupción de la Alcaldía Municipal de Soacha.</t>
  </si>
  <si>
    <t>Implementar una estrategia de servicio para la apropiada atención al ciudadano en la Alcaldía Municipal de Soacha.</t>
  </si>
  <si>
    <t xml:space="preserve">Implementar una estrategia de comunicación acertiva que incluya el plan de medios institucional con el analisis, el seguimiento, la evaluación y el monitoreo de la percepción ciudadana en los medios de comunicación y plataformas sociales técnologicas frente a la actuación de la administración municipal. </t>
  </si>
  <si>
    <t>Mejorar la plataforma de infraestructura tecnológica del municipio de Soacha.</t>
  </si>
  <si>
    <t xml:space="preserve">Diseñar y poner en funcionamiento un (1) sistema de información geográfico que consolide la caracterización de grupos poblacionales, de organizaciones sociales con presencia en el territorio y de oferta institucional. </t>
  </si>
  <si>
    <t>Implementar un proceso de organización y modernización, reestructuración y rediseño administrativo</t>
  </si>
  <si>
    <t>Adelantar una (1) estrategia para incrementar el doble el recuado del impuesto predial y el impuesto ICA en el Municipio de Soacha</t>
  </si>
  <si>
    <t>Mantener una zona wifi en cada comuna del municipio, para prestar el servicio de conectividad gratuita a la comunidad.</t>
  </si>
  <si>
    <t xml:space="preserve">Realizar vigilancia y control normativo al 100% de las licencias urbanísticas expedidas y reportadas por las curadurías urbanas. </t>
  </si>
  <si>
    <t xml:space="preserve">Realizar la revisión general, adopción,  reglamentación normativa y seguimiento del Plan de Ordenamiento Territorial Municipal </t>
  </si>
  <si>
    <t xml:space="preserve">Habilitar el municipio como gestor catastral y preparar la gestión y operación del servicio público catastral </t>
  </si>
  <si>
    <t xml:space="preserve">Actualizar y mantener el 100% de de los predios del Municipio. </t>
  </si>
  <si>
    <t>Realizar el 100% de la conservación Catastral .</t>
  </si>
  <si>
    <t>Implementar una estrategia de gestión y mitigación del riesgo en el Municipio de Soacha</t>
  </si>
  <si>
    <t>Gestionar la creación de la empresa de renovación urbana</t>
  </si>
  <si>
    <t>Implementar el  Observatorio Inmobiliario</t>
  </si>
  <si>
    <t>Implementar y poner en funcionamiento la  Infraestructura de  Datos Espaciales</t>
  </si>
  <si>
    <t>Realizar la revisión y actualización del 100% de  la nomenclatura vial y domiciliaria de la zona urbana del municipio.</t>
  </si>
  <si>
    <t>Implementar el Geoportal Corporativo  Municipal para optimizar los servicios de atención al ciudadano vía web.</t>
  </si>
  <si>
    <t xml:space="preserve">Realizar 3 proyectos de  intervención en vivienda a través de la gestión de  subsidios de vivienda del nivel departamental y/o nacional </t>
  </si>
  <si>
    <t xml:space="preserve">Actualizar al 100% la estratificación del Municipio y fortalecer el Comité Permanente de Estratificación del Municipio de Soacha.                    </t>
  </si>
  <si>
    <t>Fortalecer institucionalmente la actualización del Sistema de Potenciales Beneficiarios para Programas Sociales (SISBEN) en el Municipio de Soacha.</t>
  </si>
  <si>
    <t>Fortalecer el sistema de información de la inversión, seguimiento y evaluación del gasto público municipal y las metas de plan de desarrollo (Banco de Proyectos)</t>
  </si>
  <si>
    <t xml:space="preserve">Diseño y puesta  en macha del Banco de Datos "Soacha Municipio en Cifras" </t>
  </si>
  <si>
    <t>Fortalecer el Consejo Territorial de Planeación del Municipio de Soacha.</t>
  </si>
  <si>
    <t>Diseñar y construir el centro administrativo municipal de Soacha</t>
  </si>
  <si>
    <t>Dotar a las 26 Instituciones Educativas Oficiales del municipio de Soacha</t>
  </si>
  <si>
    <t>Implementación del programa de bilingüismo con enfasis en ingles como segunda lengua en las Instituciones Educativas Oficiales</t>
  </si>
  <si>
    <t>Atender de manera efectiva y coordinada el 100% de las mujeres víctimas de violencia en el municipio</t>
  </si>
  <si>
    <t>Desarrollar la agenda cultural para el municipio de Soacha dando cumplimiento al acuerdo 55 de 2008</t>
  </si>
  <si>
    <t xml:space="preserve">Poner en marcha la estrategia para preservar el patrimonio inmaterial y material del municipio de Soacha. </t>
  </si>
  <si>
    <t>adquirir predios de importancia para la ejecucion de proyectos de infraestructura vial
mantener vias con equipos, maquinaria  y materiales en el municipio 
elaborar los diseños de vias, estructuracion de presupuestos, apoyo a la supervision de obras
elaborar  levantamientos topograficos 
construir vias para el mejoramiento de la movilidad y conectividad en el municipio de soacha
construir vias para el mejoramiento de la movilidad y conectividad en el municipio de soacha
construir vias que sirvan para la descongestion de la autopista sur generando interconexion entre comunas y con la ciudad de bogota|</t>
  </si>
  <si>
    <t>girar los recursos destinados a la construccion de la extension de la troncal nqs del sistema integrado de transmilenio|</t>
  </si>
  <si>
    <t>realizar la gestión, desarrollo de estrategias de regulacion, reestructuracion de rutas y fortalecimiento de la secrtearía de movilidad a través de profesionales en diferentes áreas de conocimiento
desarrollar estrategias que permitan el fortalecimiento de la secretaría de movilidadpor medio de personal técnico capacitado 
dar continuidad al sistema inteligente de monitoreo de transporte y tránsito
dotar de elementos a las diferentes direcciones de la secretaria de movilidad las cuales apoyaran las estrategias publicas de seguridad vial, control y disminución de la accidentalidad y apoyo administrativo en esta materia.</t>
  </si>
  <si>
    <t>desarrollar estrategias de seguimiento, control y vigilancia en seguridad vial y manejo de tráfico.
proveer de herramientas e indumentaria necesarias a los auxiliares viales estratégicos para el desarrollo de las estrategias de seguimiento, control y vigilancia en seguridad vial y manejo de tráfico
suministrar el combustible para los vehículos y motocicletas de la secretaría de movilidad
efectuar servicios para el mantenimiento y compra de seguros 
proporcionar los elementos de seguridad necesarios para los auxiliares viales estratégicos motorizados
realizar capacitación a conductores para una mejor aplicación de las normas de transporte
realizar campañas de seguridad vial para los actores viales
realizar un convenio interadministrativo con la ese municipal julio cesar peñaloza como apoyo a los procesos de seguridad vial y prevencion del covid.
realizar un convenio interadministrativo con la policia nacional dirección de tránsito y transporte para efectuar el control, regulación e intervención para el cumplimiento de las normas del código nacional de tránsito terrestre
llevar a efecto los servicios para el mantenimiento y operación del sistema semafórico del municipio
efectuar servicios y la compra de elementos necesarios para llevar a cabo la implementación del plan local de seguridad vial a través de un operador logístico
desempeñar servicios tecnológicos para el desarrollo de estrategias que implementen la señalización vial que adelanta la secrtearía de movilidad a través de personal con conocimiento en el tema
efectuar los servicios para adelantar la señalización vertical y horizontal en las vías del municipio a través de una empresa con experiencia en este campo
ejecutar la interventoria de los procesos de señalización vial en el municipio a través de una empresa con experiencia
proveer insumos para señalizar las vías del municipio
desempeñar el mantenimiento preventivo/ correctivo de las máquinas de señalización adquiridas por la sercretaría de movilidad</t>
  </si>
  <si>
    <t>formular el plan maestro de movilidad a través de personal especializado en el área.</t>
  </si>
  <si>
    <t>realizar los pagos de nomina, aportes patronales, de previsión social y demás obligaciones salariales que se generen para los docentes de las instituciones educativas oficiales.
realizar los pagos de nomina, aportes patronales, de previsión social y demás obligaciones salariales que se generen para los directivos docentes de las instituciones educativas oficiales.
realizar los pagos de nomina, aportes patronales, de previsión social y demás obligaciones salariales que se generen para los administrativos de las instituciones educativas oficiales.
efectuar la adquisición de la dotación de vestido y calzado labor
pagar las cesantías retroactivas</t>
  </si>
  <si>
    <t>prestar el servicio educativo mediante la modalidad de contratación con establecimientos educativos privados habilitados en el banco de oferentes
prestar el servicio educativo mediante la modalidad de administración del servicio educativo</t>
  </si>
  <si>
    <t>prestar el servicio de transporte escolar terrestre.</t>
  </si>
  <si>
    <t xml:space="preserve">prestar el servicio de vigilancia y seguridad privada.
prestar el servicio integral de aseo, incluye la maquinaria, equipos y suministros que sean requeridos
brindar conexión a internet a las sedes urbanas y rurales de las instituciones educativas oficiales del municipio (incluyendo los servicios de administración, soporte y mantenimiento)
apoyar la gestión administrativa y operativa de las instituciones educativas oficial
</t>
  </si>
  <si>
    <t>efectuar el pago del personal administrativo de la sem (conceptos de nomina, seguridad social u otros que por ley se deban pagar)
apoyar la gestión de las actividades de la sem, fortaleciendo las areas de cobertura, inspección y vigilancia, administrativa y financiera, calidad, planeación y juridica.
implementar y mantener el software de matricula en línea
adquirir los bienes y servicios necesarios para el funcionamiento de la secretaría de educación</t>
  </si>
  <si>
    <t>revisar y actualizar los planes, programas y proyectos educativos institucionales
desarrollar procesos de articulación profesional, socio ocupacional y emprendimiento
prestar apoyo pedagógico para la implementación de la educación inclusiva en las instituciones educativas oficiales, según perfiles definidos por el men</t>
  </si>
  <si>
    <t>evaluar y retroalimentar las experiencias significativas en el marco del foro municipal
convocar, desarrollar y brindar la logistica requerida para los foros comunales y el municipal</t>
  </si>
  <si>
    <t>ejecutar acciones encaminadas al fortalecimiento de la actividad recreodeportiva y cultural de los docentes y directivos de las instituciones educativas oficiales.
desarrollar actividades para el reconocimiento de la labor de los docentes y directivos.</t>
  </si>
  <si>
    <t>implementar los procesos de formación deportiva en el municipio 
ejecutar los servicios de transporte reqeridos para la implementación de los procesos de formación deportivo en el municipio
garantizar escenarios, locaciones  y seguros requeridos para el desarrollo de procesos deportivos en el municipio
desarrollar logística para los procesos de formación deportiva en el municipio
desarrollar procesos de fortalecimiento permanente a escuelas de formación deportiva
garantizar, dotación y elementos para todo el proceso deportivo formativo del municipio</t>
  </si>
  <si>
    <t>implementar los procesos de deporte escolar en el municipio 
ejecutar los servicios de transporte reqeridos para la implementación de los procesos de deporte escolar en el municipio
garantizar seguros requeridos para el desarrollo de todo el proceso de deporte escolar en el municipio
garantizar atención vital básica en todos los procesos de deporte esocolar en el muncipio
desarrollar logística para los procesos de deporte escolar en el municipio</t>
  </si>
  <si>
    <t>premiar a los deportistas con participación sobresaliente en los diferentes certámenes y eventos deportivos en el municipio 
implementar procesos de certamenes y torneos deportivos en el municipio 
ejecutar los servicios de transporte en el desarrollo de certámenes y torneos deportivos en el municipio
garantizar atención vital básica en en el desarrollo de certámenes y torneos deportivos en el municipio
desarrollar logística para los el desarrollo de certámenes y torneos deportivos el municipio</t>
  </si>
  <si>
    <t>implementar los procesos de actividad física y hevs en el municipio
ejecutar los servicios de transporte reqeridos para la implementación de los procesos de actividad física y hevs en el municipio
garantizar escenarios, locaciones  y seguros requeridos para el desarrollo de procesos de actividad física y hevs
garantizar atención vital básica en todos los procesos de actividad física y hevs en el muncipio
desarrollar logística para los el desarrollo de certámenes y torneos deportivos el municipio
garantizar el material requerido para la implementación de los procesos de actividad física y hevs en el municipio</t>
  </si>
  <si>
    <t>implementar los procesos de investigación y modernización institucional del imrds
garantizar el desarrollo de software en los procesos de modernización institucional</t>
  </si>
  <si>
    <t>implementar los procesos del sistema integrado de recreación en el municipio
ejecutar los servicios de transporte en el desarrollo de procesos del sistema integrado de recreación en el municipio
desarrollar logística para los el desarrollo de procesos del sistema integrado de recreación en el municipio
garantizar escenarios, locaciones  y seguros requeridos para el desarrollo de procesos del sistema integrado de recreación en el municipio
garantizar el material requerido para la implementación de los procesos del sistema integrado de recreación en el municipio</t>
  </si>
  <si>
    <t>implementar los procesos de mantenimiento y operación de escenarios del imrds
ejecutar los servicios de transporte reqeridos para garantizar el mantenimiento y operación de los escenarios del imrds
garantizar la operación de telefonía e internet en los escenarios administrados por el imrds
garantizar la operación del servicio de energía y acueducto en los escenarios administrados por el imrds
garantizar la operación del servicio de recolección de desechos en los escenarios administrados por el imrds
garantizar la operación del servicio de limpieza general en escenarios administrados por el imrds
garantizar locaciones  requeridos para la operación y mantenimiento de los escenarios del imrds
ejecutar  la atención segura en escenarios administrados por el imrds</t>
  </si>
  <si>
    <t>formular la política pública del espacio público en el municipio de soacha
establecer un plan de acción con lineamientos para la recuperación del espacio público en el municipio de soacha
realizar operativos de control y mantenimiento de recuperación del espacio público
realizar campañas de cultura ciudadana para sensibilización de ventas callejeras
realizar oferta institucional para la reubicación de población vendedora ambulante</t>
  </si>
  <si>
    <t>gestionar el aumento del pie de fuerza  y dotado de los cuerpos de seguridad
dotar al cuerpo de seguridad de elementos logísticos, tecnológicos  y operativos de la ciudad de soacha. 
implementar estrategia para garantizar el plan de patrullaje con los organismos de seguridad con presencia institucional, en las zonas urbanas y rurales del municipio
realizar acuerdos de cooperación con los cuerpos de seguridad local, departamental y nacional.
fortalecer la estrategia de vigilancia policiva por cuadrantes
fortalecer tecnológica y operativamente el cuerpo de bomberos oficiales</t>
  </si>
  <si>
    <t xml:space="preserve"> adecuar la planta física  y dotar las infraestructuras de apoyo a la justicia en la ciudad de soacha con su dotación apta para la atención ciudadanarealizar operativos de control urbano y sanción a las infracciones urbanísticasfortalecer la red de apoyo a la justicia de soacha  (inspecciones de policía, comisarías de familia, casa de la justicia, corregimientos, centro transitorio ctp, secretaría móvil, oficina de libertad religiosa, víctimas, etc.).
diseñar la estrategia de socialización permanente del código nacional de policía en el municipio de soacha
diseñar el plan de implementación del sistema local de justicia para la responsabilidad penal para adolescentes
crear la inspección de control urbano y espacio público
fortalecer el observatorio de seguridad, convivencia ciudadana y derechos humanos
garantizar el apoyo exequial a la población vulnerable y víctimas del conflicto armado
diseñar e implementar una estrategia que garantice la oportuna atención a la denuncia de los ciudadanos y garantía al debido proceso
fortalecer la participación en el consejo municipal de paz
actualizar e implementar el plan de prevención, protección y garantías de no repetición así como los protocolos de implementación en rutas de prevención temprana, prevención urgente y protección de personas, grupos y organizaciones
fortalecer la oficina de libertad religiosa y  el comité municipal de libertad religiosa y de culto</t>
  </si>
  <si>
    <t xml:space="preserve">crear del grupo gestores de convivencia. </t>
  </si>
  <si>
    <t xml:space="preserve">garantizar la contratación del personal idoneo para la ejecucion del funcionamiento de los centros de bienestar infantil y los programas relacionados con las actividades de niños, niñas y adolescentes.
</t>
  </si>
  <si>
    <t>llevar a cabo la secretaría técnica de la mesa de infancia con su respectivo seguimiento y monitoreo de acciones en el marco de la política pública, garantizando el funcionamiento del mismo con la contratacion de personal.</t>
  </si>
  <si>
    <t>celebrar el contrato y realizar seguimiento al convenio suscrito para el funcionamiento del hogar de paso como medida transitoria y con atención integral para la atención y restablecimiento de derechos de los niños, niñas y adolescentes en situación de amenaza o vulneración de derechos.</t>
  </si>
  <si>
    <t>articular con entidades de carácter público y/o privado con el fin de adelantar procesos de formación de jóvenes líderes en resolucion y mediacion pacifica de conflictos. garantizando la contratación del personal idoneo para la ejecucion de las actividades propias del programa
desarrollar los espacios de participación e incidencia politica por medio de la contratación de personal idoneo, elementos y demas que se requiera para llevar desarrollar dichas estrategias</t>
  </si>
  <si>
    <t>desarrollar los espacios de participación e incidencia politica por medio de la contratación de personal idoneo, y demas elementos que se requieran para la ejecucion de las actividades propias del programa
generar e incentivar la participación de los jóvenes con enfoque diferencial en las diferentes actividades realizadas por el programa de juventudes.</t>
  </si>
  <si>
    <t>brindar a la poblacion de adulto mayor la institucionalizacion de las personas, por medio de la contratacion de las esal que cumplan con las obligaciones necearias para garantizar la atención
generar la inteventoria a las entidades contratadas, en donde se realice el correpondiente seguimiento a la pestacion del servico de las esal en cuanto a institucionalizacion.</t>
  </si>
  <si>
    <t>presentar evidencias del proceso de las fases de diagnóstico y de formulación de la ppehv, garantizando la contratación para el personal que realice el seguimiento correspondiente.</t>
  </si>
  <si>
    <t>realizar la contratación respectiva con operadores y personal profesional y de apoyo que garantice  la operatividad y funcionamiento de los centros vida, comedores y demas  acciones de atención integral a los adultos mayores
realizar la contratación respectiva con operadores y personal profesional y de apoyo que garantice  la operatividad y funcionamiento de los centros vida, comedores y demas  acciones de atención integral a los adultos mayores
realizar la contratación respectiva con operadores y personal profesional y de apoyo que garantice  la operatividad y funcionamiento de los centros vida, comedores y demas  acciones de atención integral a los adultos mayores
realizar la contratación respectiva con operadores y personal profesional y de apoyo que garantice  la operatividad y funcionamiento de los centros vida, comedores y demas  acciones de atención integral a los adultos mayores
realizar la contratación respectiva con operadores y personal profesional y de apoyo que garantice  la operatividad y funcionamiento de los centros vida, comedores y demas  acciones de atención integral a los adultos mayores
realizar la contratación respectiva con operadores y personal profesional y de apoyo que garantice  la operatividad y funcionamiento de los centros vida, comedores y demas  acciones de atención integral a los adultos mayores
realizar la contratación respectiva con operadores y personal profesional y de apoyo que garantice  la operatividad y funcionamiento de los centros vida, comedores y demas  acciones de atención integral a los adultos mayores</t>
  </si>
  <si>
    <t>no programaron para la vigencia 2023</t>
  </si>
  <si>
    <t>realizar la atención integral en pro del restablecimiento y protección de los derechos de las personas con discapacidad (contratación de prestación de servicios técnicos, tecnólogos y profesionales)
garantizar el restablecimiento y protección de los derechos de las personas con discapacidad a través de la adquisición de bonos canjeables de canasta familiar
promover el procedimiento de valoración clínica multidisciplinaria simultánea y su actualización continua  certificación de discapacidad   a través de la contratación de la prestación del servicio con una empresa social del estado
generar acciones que permitan la máxima autonomía personal, el desarrollo de sus capacidades y la adquisición de habilidades sociales tendientes a la integración familiar, social, laboral, educativa y recreativa, de las personas en condición de discapacidad (contrato de atención integral a población con discapacidad)</t>
  </si>
  <si>
    <t>realizar eventos de conmemoración y reconocimiento a la mujer, garantizando la contratación de personal y logistica necesarios para el desarrollo de las actividades.</t>
  </si>
  <si>
    <t>garantizar la atención integral de las mujeres con medida de protección y sus hijos con el albergue, alimentación y atención psicosocial durante un periodo de tiempo determinado. (esal)</t>
  </si>
  <si>
    <t xml:space="preserve">garantizar convocatoria y el desarrollo de actividades productivas
garatizar los procesos pertienentes (personal  convenios  insumos, servicios publicos, suministros y demas) para el correcto fundionamiento de la casa social de la mujer y la casa patrimonial  casona
asegurar el correcto fundionamiento de la casa social de la mujer y la casa patrimonial  casona
</t>
  </si>
  <si>
    <t>realizar eventos conmemorativos y el seguimiento de las mismas, adicional a ello apoyo a otras actividades relacionadas por el programa de mujer y genero, con la contratación de personal idoneo.</t>
  </si>
  <si>
    <t>realizar los procesos y procedimientos respectivos para garantizar la transferencia de recursos a los representantes de la mesa de víctimas establecidos en la ley 1448</t>
  </si>
  <si>
    <t>focalizar la respectiva población victima en el territorio y su sistematización, con la contratación sel personal idóneo para garantizar las acciones necesarias</t>
  </si>
  <si>
    <t>acompañar los procesos de actualización de los planes de atención a las victimas por medio de la contratación de personal</t>
  </si>
  <si>
    <t>realizar la entrega de ayuda humanitaria a la población victima, así como el personal de seguimiento de las mismas, con la contratación de los suministros e insumos respectivos para el desarrollo de las actividades.</t>
  </si>
  <si>
    <t xml:space="preserve">realizar la atención integral a la población victima desde el crav  a través de la contratación de bienes y servicios 
realizar los seguimientos a unidades productivas de la población víctima a través de la contratación de bienes y servicios 
realizar la atención integral a la población víctima desde el crav, así como la adquisición de elementos y suministros para los apoyos y seguimientos a unidades productivas de la población victima a través de la contratación de personal idóneo </t>
  </si>
  <si>
    <t>conmemorar el día de las víctimas y promover la construcción de la memoria histórica en escenarios de reconciliación, perdón y no olvido.</t>
  </si>
  <si>
    <t xml:space="preserve">dar cumplimiento a la estrategia nacional de familias en acción conforme a los lineamientos indicados de orden nacional con la contratación de servicios profesionales para el funcionamiento y atención de la población 
dar cumplimiento a la estrategia nacional de familias en acción conforme a los lineamientos indicados de orden nacional con la contratación de servicios profesionales para el funcionamiento y atención de la población </t>
  </si>
  <si>
    <t>operar y atender a los jóvenes del municipio beneficiados conforme los lineamientos de orden nacional, por medio de la contratación de servicios profesionales para el funcionamiento de la misma</t>
  </si>
  <si>
    <t>atender personas en situación de calle en el centro de protección social 
mediante el servicio de alojamiento, alimentación, atención psicosocial, que permita la superación de su situación actual a través de la estructuración y fortalecimiento de su proyecto de vida</t>
  </si>
  <si>
    <t xml:space="preserve">poner en funcionamiento la operatividad de las acciones de atención para la población de enfoque diferencial con la contratación de profesionales que ejecuten las actividades relacionadas con la oferta de poblaciones especiales y demás actividades que requiera el programa.
garantizar la operatividad y funcionalidad de las acciones de atención para la población de enfoque diferencial.
ejecutar los procesos pertinentes (personal  convenios  insumos, suministros y demás) para el correcto funcionamiento de la casa étnica
</t>
  </si>
  <si>
    <t>realizar asesoría a los miembros de las juntas de acción comunal   de manera  presencial o virtual frente a las competencias administrativas, legales y de formulación  y gestión de proyectos.
capacitar a miembros de las juntas de  acción comunal de manera escrita presencial y virtual frente a competencias administrativas, legales y de formulación  y gestión de proyectos.</t>
  </si>
  <si>
    <t xml:space="preserve">establecer el cronograma para la realización de visitas de inspección, control y vigilancia a las 240 juntas de acción comunal.
realizar las visitas de inspección, control y vigilancia a las 240 juntas de acción comunal de acuerdo al cronograma establecido, con el fin de mejorar la efectividad en el desempeño de sus labores </t>
  </si>
  <si>
    <t xml:space="preserve">realizar el proceso contractual para la adquisición de elementos e insumos de oficina para el funcionamiento de las juntas administradoras locales del municipio de soacha
relizar seguimiento al uso efectivo de elementos adquiridos para el funcionamiento de las juntas administradoras locales </t>
  </si>
  <si>
    <t xml:space="preserve">realizar el proceso contractual para la adquisición de elementos e insumos de oficina para el funcionamiento de las juntas administradoras locales del municipio de soacha
realizar seguimiento al uso efectivo de elementos adquiridos para el funcionamiento de las juntas administradoras locales </t>
  </si>
  <si>
    <t>verificación de la liquidación de lma mensual para el aseguramiento del régimen subsidiado del  municipio de soacha publicada por la adres, a fin de realizar presupuestación, causación y pago de los recursos de régimen subsidiado sin situación de fondos  a las diferentes eps reportadas por adres mensualmente,  de acuerdo a las diferentes fuentes de financiación (sgp, adres, coljuegos  departamental, coljuegos municipal, rentas cedidas y fonpet)</t>
  </si>
  <si>
    <t xml:space="preserve">garantizar la operatividad  en el desarrollo de las acciones de auditoria en salud y asistencia técnica a las eapb en el municipio.
reportar los prestadores de salud que no cumplan con las condiciones de habitación según resolución 31002019
realizar seguimiento semanal de reps
realizar seguimiento a las pqrsd por prestación de servicios de salud
realizar seguimiento al reporte de los indicadores de calidad en cumplimiento a la resolución 0256 2016
georeferenciar los prestadores del municipio por comunas
fortalecer las capacidades de los prestadores de salud del municipio
reportar la búsqueda activa de los prestadores no inscritos en el reps
reporte de prestadores de salud activos en el reps
realizar el reporte de los prestadores a cundinamarca del pgirth ios reportados en calidad
seguimiento a las medidas impuestas
realizar seguimiento a los prestadores certificados en el municipio
realizar levantamiento de medidas
</t>
  </si>
  <si>
    <t>realizar 4.600 visitas a empresas para la promoción a la afiliación al sgsss
realizar 2000 visitas nuevas a empresas para la promoción a la afiliación al sgsss</t>
  </si>
  <si>
    <t>garantizar el servicio de implementación de estrategias para el fortalecimiento del control social en salud y participación ciudadana. 
realizar un proceso de fortalecimiento institucional
adelantar un proceso para empoderamiento de la ciudadanía y las organizaciones sociales en salud
realizar un proceso deimpulso a la cultura de la salud
realizar un proceso de control social en salud
realizar un proceso de gestión y garantía en salud con participación en el proceso de decisión
líderar y realizar seguimiento a los procesos de participación ciudadana (gestión de la salud pública)
apoyar la implementación de los procesos de participación ciudadana en el pic.         
garantizar la estrategia de información, comunicación y educación en los mecanismos de participación social en salud.</t>
  </si>
  <si>
    <t>garantizar la asistencia tecnica  para la implementación de las rutas integrales de atención en salud, según lo establecido por minsalud en la resolución 3202 de 2016.</t>
  </si>
  <si>
    <t xml:space="preserve">garantizar los procesos de dirección, planeación de las políticas de aseguramiento y salud pública en el municipio de soacha
garantizar seguimiento implementacion de las politicas publicas y gestion intersecotrial en el marco de la gobernanza en salud de la secretaria de salud en el  municipio de soacha
garantizar los procesos de análisis situacional de las políticas de aseguramiento y salud pública en el municipio de soacha
desarrollar  las acciones de georeferenciación y análisis de información en salud en el municipio de soacha .
apoyar la implementación del plan de intervenciones colectivas con las empresas sociales del estado.
realizar el mejoramiento de las instalaciones físicas y de infraestructura de la secretaria de salud para el fortalecimiento de la atención al ciudadano. 
prestar la logística requerida de la secretaría de salud para la la atención al ciudadano 
realizar asistencia técnica, administrativa y misional a la dirección de aseguramiento </t>
  </si>
  <si>
    <t>coordinar y operativizar el programa de emergencias médicas en articulación con la línea 123 departamental
ejecutar el plan de gestión integral de riesgos en emergencias y desastres</t>
  </si>
  <si>
    <t>realizar actividades para promocion y gestion del riesgo para la dimensión salud y ámbito laboral (aps  pic)</t>
  </si>
  <si>
    <t xml:space="preserve"> realizar  los procesos de vigilancia a enfermedades laborales con el fin de aumentar la gestión para abordar situaciones prevalentes de origen laboral. </t>
  </si>
  <si>
    <t>realizar los procesos  de inspección, vigilancia y control de los factores de riesgo inherentes a la línea de cosumo de inocuidad de alimentos.</t>
  </si>
  <si>
    <t xml:space="preserve">realizar los procesos de inspección, vigilancia y control de los factores de riesgo inherentes a la línea de seguridad química
                </t>
  </si>
  <si>
    <t xml:space="preserve">realizar los procesos de inspección, vigilancia y control de los factores de riesgo inherentes a la línea de hábitat y saneamiento básico, radiaciones electromagnéticas y adaptación a cambio climático
</t>
  </si>
  <si>
    <t xml:space="preserve">realizar la inspección, vigilancia y control de los factores de riesgo inherentes a la calidad del agua potable
garantizar la actulizacion de mapas de riesgos de calidad del agua para consumo humano en el municipio de soacha </t>
  </si>
  <si>
    <t>garantizar la estrategia de atención primaria en salud para la afectación de los riesgos de enfermedades no transmisibles desde la promoción de la salud (modos, condiciones y estilos de vida saludables).</t>
  </si>
  <si>
    <t>garantizar atención primaria en salud, desde la promoción de la salud mental y la convivencia, para la afectación de violencias, consumo de sustancias psicoactivas, suicidio, trastornos mentales (aps  pic)</t>
  </si>
  <si>
    <t>realizar las acciones para el cumplimiento de los procesos de vigilancia a violencias, consumo de sustancias psicoactivas, suicidio, trastornos mentales en el territorio con intervención de las eapb e ips desde la gestión del riesgo (prevención y atención integral a problemas y trastornos mentales y spa) y (condiciones crónicas prevalentes)</t>
  </si>
  <si>
    <t xml:space="preserve">desarrollar  las acciones de implementación de la política de salud mental en el municipio  en el marco de la ruta en camino cuidando tu salud mental </t>
  </si>
  <si>
    <t>realizar actividades para promocion y gestion del riesgo para la dimensión seguridad alimentaria y nutricional  (aps  pic)</t>
  </si>
  <si>
    <t xml:space="preserve">garantizar la vigilancia gestión del riesgo (consumo y aprovechamiento biológico de los alimentos, calidad e inocuidad de los alimentos)en el marco de la seguridad alimentaria y nutricional del municpio </t>
  </si>
  <si>
    <t>realizar actividades para promocion y gestion del riesgo para la dimensión sexualidad, derechos sexuales y reproductivos (aps  pic)</t>
  </si>
  <si>
    <t>garantizar la atención en gestión del riesgo (prevención y atención integral en salud sexual reproductiva desde un enfoque de derechos)</t>
  </si>
  <si>
    <t>realizar actividades para promocion y gestion del riesgo para la dimensión vida saludable y condiciones transmisibles  tb era ira  (aps  pic)</t>
  </si>
  <si>
    <t xml:space="preserve">garantizar la  atencion de enfermedades prevalentes de la infancia para el desarrollo integral de niños y niñas, seguimiento en enfermedades imnuno prevenibles  pai. 
realizar las acciones para el seguimiento a tuberculosis  en el marco de la implementacion de la resolucion 227 del 2022 
realizar las acciones para seguimiento de accidentes por animal agresor
</t>
  </si>
  <si>
    <t>garantizar la atención en el  programa ampliado de inmunizaciones.
adquirir los insumos, equipos y servicios para el plan ampliado de inmunización</t>
  </si>
  <si>
    <t>garantizar la gestión intersectorial la implementación de los programas de vigilancia en salud pública.
garantizar la atención para salud intantil, atencion de enfermedades prevalentes de la infancia  de los programas de vigilancia en salud pública.
realizar las acciones de vigilancia epidemiológica de los programas de vigilancia en salud pública, mediante la aplicación de los subsistemas habilitados, incluyendo vigilancia comunitaria a población migrante
mantenimiento de la red de frio (insumos, flujo eléctrico, red de frio, sistema de monitoreo, póliza, etc)</t>
  </si>
  <si>
    <t>realizar las acciones de vigilancia en salud pública para el mantenimiento de la la tasa de de mortalidad infantil en menores de un año en 10,7 x 1000 nacidos vivo</t>
  </si>
  <si>
    <t>realizar  las acciones de vigilancia en salud pública para el mantenimiento de la la tasa de mortalidad infantil en menores de cinco años en 13,6 x 1000 nacidos vivos</t>
  </si>
  <si>
    <t>realizar acciones de vigilancia en salud pública para el mantenimiento de la  tasa de mortalidad por ira en menor de cinco años en el 14,2x 100000 nacidos vivos</t>
  </si>
  <si>
    <t>realizar mantenimiento, monitoreo, seguimiento y renaturalización de coberturas vegetales, zonas verdes y arbolado urbano.
atender solicitudes prioritarias en relación a arbolado urbano
realizar un proceso de dotación de insumos para el establecimiento, mantenimiento, monitoreo y seguimiento de coberturas vegetales de zonas verdes y arbolado urbano.
implementar acciones para la operatividad de la maquinaria y equipos para el establecimiento y mantenimiento de reforestación urbana, renaturalización, paisajismo, jardinería y servicios conexos.</t>
  </si>
  <si>
    <t>adelantar acciones para la intervención de 10 humedales con actividades  que permitan la identificación y el reconocimiento del potencial como parques ecológicos de humedales.</t>
  </si>
  <si>
    <t>adelantar acciones que permitan el mantenimiento, recuperación y rehabilitación de humedales.
implementar acciones que permitan mejorar la señalética ambiental en las áreas de la estructura ecológica principal.
implementar acciones para la protección de las áreas de influencia de humedales del municipio</t>
  </si>
  <si>
    <t>adelantar acciones que permitan la gestión ambiental de la estructura ecológica principal del municipio.
realizar acciones que permitan adelantar la recuperación de la ronda del río soacha.
implementar acciones para el mantenimiento, limpieza y recuperación en el río soacha y la quebrada tibanica</t>
  </si>
  <si>
    <t>realizar visitas de seguimiento, control y vigilancia a actividades económicas objeto de vigilancia ambiental y a elementos de publicidad exterior visual
fortalecer el sistema de control y seguimiento  ambiental
implementar una red de monitoreo de calidad de aire en el municipio de soacha</t>
  </si>
  <si>
    <t>vincular a los habitantes del municipio en actividades de educación ambiental para la promoción y contribución al cumplimiento de los objetivos de desarrollo sostenible  ods.</t>
  </si>
  <si>
    <t xml:space="preserve">realizar la atención de fauna doméstica en condiciones de vulnerabilidad.
realizar la dotación del centro de bienestar animal estipulado en el plan de dotación </t>
  </si>
  <si>
    <t xml:space="preserve">adquirir el servicio de energia para la obra del desarenador  costos indirectos de la obra (inversión)
mantener las redes de alcantarillado sanitario y pluvial con equipos de succión presión en el municipio de soacha cundinamarca
optimizar las redes de alcantarillado en diferentes sectores del municipio de soacha cundinamarca
realizar la limpieza de redes de alcantarillado de forma manual
estructurar los diseños de redes,  de presupuestos, y el apoyo a la supervision de obras, asi como la articulacion de normas de orden nacional con las necesidades del municipio </t>
  </si>
  <si>
    <t>destinar los recursos de subsidios de servicios publicos a las empresas prestadoras |</t>
  </si>
  <si>
    <t>implementar el plan de gestión integral de residuos sólidos (pgirs) del municipio de soacha, cundinamarca.|</t>
  </si>
  <si>
    <t>destinar los recursos requeridos para la prestacion del servicio de alumbrado público en el municipio de soacha |</t>
  </si>
  <si>
    <t xml:space="preserve">garantizar el servicio de asistencia técnica y acompañamiento productivo y empresarial de la ruta básica de empleo con enfoque diferencial 
llevar a cabo un (1) encuentro de desarrollo económico incluyente  
presentar (2) informes mensuales que contenga, la caracterización de los ciudadanos registrados en el observatorio laboral y aporte a la tasa desempleo 
 </t>
  </si>
  <si>
    <t xml:space="preserve">garantizar los servicios de apoyo para el desarrollo de la red de producción, comercialización, consumo y credito.
</t>
  </si>
  <si>
    <t>realizar la intervención y fortalecimiento de las unidades productoras agropecuarias (upa).
realizar actividades para reconocer y estimular la labor de los productores rurales del municipio.
realizar un proceso de dotación de bienes para ejecutar el plan de extensión agropecuaria del municipio
fortalecer el banco de maquinaria del municipio.
realizar mecanización de tierras en el sector rural.
adelantar acciones para mantener en funcionamiento los equipos utilizados para actividades de asistencia técnica agropecuaria</t>
  </si>
  <si>
    <t>diseñar  dos nuevas  rutas turisticas para el municipio de soacha cundinamarca</t>
  </si>
  <si>
    <t>difundir estimulos para el desarrollo de actividades en la comunidad
garantizar el recurso humano que se requiera para la ejecución de las metas relacionadas con turismo
alquilar un espacio en anato
realizar los festivales turisticos  logistica anato   impresion de litografica</t>
  </si>
  <si>
    <t>operador logístico para el festival sol y luna
brindar plan de estimulos suarte 2023</t>
  </si>
  <si>
    <t>garantizar el recurso humano que se requiera para la ejecución  de las meta.
realizar la implementación del plan de manejo museologico</t>
  </si>
  <si>
    <t>garantizar el recurso humano que se requiera para la ejecución  de las meta, y dotar con elementos a las bibliotecas del municipio.</t>
  </si>
  <si>
    <t>brindar apoyo y seguimiento a los bonos pensionales para los artistas culturales, depende del recaudo de la estampilla procultura
difundir estimulos para el desarrollo de actividades en la comunidad</t>
  </si>
  <si>
    <t>garantizar el recurso humano que se requiera para la ejecución  de las metas del plan de desarrollo el cambio avanza 
difundir y dar continuidad a la implementación del plan decenal
brindar apoyo y seguimiento al plan de concertación con la ciudadania que forma parte del sector cultural
brindar apoyo y sostenimiento de las campañas de sensibilizacion de cultura ciudadana</t>
  </si>
  <si>
    <t>realizar,adecuar,mantener y mejorar a los centros culturales</t>
  </si>
  <si>
    <t xml:space="preserve">terminar la construcción de equipamientos públicos en el municipio de soacha
elaborar los diseños de equipamientos públicos, estructuración de presupuestos, apoyo a la supervision de obras
 construir diferentes equipamientos públicos en el municipio de soacha </t>
  </si>
  <si>
    <t>garantizar la revisión general, adopción reglamentación normativa y seguimiento del plan de ordenamiento territorial municipal
generar un (1) documento técnico de soporte de los componentes urbano, rural y general del plan de ordenamiento territorial</t>
  </si>
  <si>
    <t xml:space="preserve">garantizar el sistema de gestión del conocimiento, reducción del riesgo y manejo de desastres 
pagar el subsidio de arriendo
adquirir la indumentaria y equipos para el cuerpo de bomberos de soacha
</t>
  </si>
  <si>
    <t>proveer los servicios de seguimiento al geoportal corporativo del municipio
contratar un operador de la infraestructura de datos espaciales 
contratar el diseño, desarrollo y puesta en funcionamiento del geovisor</t>
  </si>
  <si>
    <t>garantizar servicio para el proceso de estratificación socioeconómica 
garantizar servico para fortalecer la estratificación y nomenclatura.</t>
  </si>
  <si>
    <t>adquirir los servicios de software necesarios para el funcionamiento del sisben
garantizar servicio de fortalecimiento para la implementación del sisben</t>
  </si>
  <si>
    <t>fortalecer el sistema de información de la  inversión, seguimiento y evaluación del gasto publico municipal 
gestionar la operatividad del banco de programas de inversión municipal según lineamientos del departamento nacional de planeación</t>
  </si>
  <si>
    <t xml:space="preserve">garantizar el servicio para el diseño y puesta en marcha del banco de datos
clasificar, estandarizar y agrupar al 100% la información recolectada de las secretarias 
</t>
  </si>
  <si>
    <t xml:space="preserve">apoyar la gestión y funcionamiento del consejo territorial de planeación </t>
  </si>
  <si>
    <t>garantizar el recurso humano que se requiera para la ejecución  de las metas del plan de desarrollo el cambio avanza 
difundir estimulos suarte para el desarrollo de actividades en la comunidad
difundir y continuar con la implementacion del plan maestro, plan de manejo arqueologico y plan de salto del tequendama.</t>
  </si>
  <si>
    <t>Acumulado</t>
  </si>
  <si>
    <t xml:space="preserve">red vial terciaria en buen estado	</t>
  </si>
  <si>
    <t xml:space="preserve">red vial urbana en buen estado	</t>
  </si>
  <si>
    <t xml:space="preserve">viajes realizados diariamente en sistemas de transporte público organizados	</t>
  </si>
  <si>
    <t xml:space="preserve">Fallecidos en siniestros viales	</t>
  </si>
  <si>
    <t xml:space="preserve">índice de competitividad de ciudades	</t>
  </si>
  <si>
    <t>Calidad, cobertura y fortalecimiento de la educación inicial, prescolar, básica y media</t>
  </si>
  <si>
    <t>tasa de deserción intra-anual de educación preescolar, básica y media</t>
  </si>
  <si>
    <t>Resultados en pruebas saber del sector oficial</t>
  </si>
  <si>
    <t>tasa de cobertura en educación superior</t>
  </si>
  <si>
    <t>Disciplina en escuelas deportiva, implementada</t>
  </si>
  <si>
    <t>población que realiza actividad física en su tiempo libre</t>
  </si>
  <si>
    <t>deportistas que participan en eventos deportivos de alto rendimiento</t>
  </si>
  <si>
    <t>personas identificadas como reserva deportiva</t>
  </si>
  <si>
    <t>Mortalidad por causa del sistema circulatorio X 100.000 hab</t>
  </si>
  <si>
    <t xml:space="preserve">Índice de gini	</t>
  </si>
  <si>
    <t>Medición de desempeño municipal - Componente de Resultados - Componente Seguridad</t>
  </si>
  <si>
    <t>Eventos de violencia interpersonal por cada 100,000 habitantes</t>
  </si>
  <si>
    <t>tasa de violencia intrafamiliar</t>
  </si>
  <si>
    <t>Tasa de mortalidad por lesiones auto infringidas intencionalmente suicidio (N)</t>
  </si>
  <si>
    <t>Mantener en cero la tasa de mortalidad en menores de 5 años por desnutrició</t>
  </si>
  <si>
    <t>Tasa de embarazo adolescente</t>
  </si>
  <si>
    <t>nivel de participación no electoral</t>
  </si>
  <si>
    <t>Adultos mayores con garantía de protección integral</t>
  </si>
  <si>
    <t>Adultos mayores que mejoran sus condiciones de vida.</t>
  </si>
  <si>
    <t>Cobertura de atención integral a adultos mayores</t>
  </si>
  <si>
    <t xml:space="preserve">Cobertura de atención integral a adultos mayores	</t>
  </si>
  <si>
    <t>Porcentaje de personas con discapacidad beneficiados con los programas sociales</t>
  </si>
  <si>
    <t xml:space="preserve">Porcentaje de personas con discapacidad beneficiados con los programas sociales	</t>
  </si>
  <si>
    <t xml:space="preserve">Aumentar el número de mujeres atendidas en servicios integrales	</t>
  </si>
  <si>
    <t xml:space="preserve">tasa de violencia intrafamiliar	</t>
  </si>
  <si>
    <t>Aumentar el número de mujeres atendidas en servicios integrales</t>
  </si>
  <si>
    <t xml:space="preserve">Casos de violencia sexual	</t>
  </si>
  <si>
    <t xml:space="preserve">víctimas que han superado sus carencias en subsistencia mínima	</t>
  </si>
  <si>
    <t xml:space="preserve">Número de víctimas con atención integral	</t>
  </si>
  <si>
    <t xml:space="preserve">índice de gini	</t>
  </si>
  <si>
    <t xml:space="preserve">Fortalecimiento organización comunal	</t>
  </si>
  <si>
    <t xml:space="preserve">Cobertura del régimen subsidiado	</t>
  </si>
  <si>
    <t xml:space="preserve">tasa de mortalidad neonatal	</t>
  </si>
  <si>
    <t xml:space="preserve">Mantener en cero la tasa de mortalidad en menores de 5 años por desnutrición	</t>
  </si>
  <si>
    <t xml:space="preserve">tasa de mortalidad materna	</t>
  </si>
  <si>
    <t xml:space="preserve">tasa de mortalidad en niños menores de cinco (5) años por infección respiratoria aguda (ira) – zonas rurales (por cada 1.000 nacidos vivos)	</t>
  </si>
  <si>
    <t xml:space="preserve">Porcentaje de área total de ecosistemas estratégicos	</t>
  </si>
  <si>
    <t>Porcentaje de area total de ecosistemas estratègicos</t>
  </si>
  <si>
    <t xml:space="preserve">Índice de competitividad de ciudades	</t>
  </si>
  <si>
    <t xml:space="preserve">Cobertura de Alcantarillado zona urbana	</t>
  </si>
  <si>
    <t xml:space="preserve">Índice de Riesgo por Calidad de Agua - IRCA	</t>
  </si>
  <si>
    <t xml:space="preserve">Cobertura del Servicio de Alumbrado Público	</t>
  </si>
  <si>
    <t xml:space="preserve">tasa de informalidad laboral	</t>
  </si>
  <si>
    <t xml:space="preserve">Porcentaje de personas ocupadas formalmente con relación a la población total	</t>
  </si>
  <si>
    <t xml:space="preserve">Aumento de la asistencia técnica entregada a las UPA´s	</t>
  </si>
  <si>
    <t xml:space="preserve">participación de pequeños productores en cadenas de transformación agroindustrial	</t>
  </si>
  <si>
    <t xml:space="preserve">Número de empresas que prestan servicios turísticos en el municipio	</t>
  </si>
  <si>
    <t xml:space="preserve">Bienes y manifestaciones del patrimonio cultural reconocidos y protegidos	</t>
  </si>
  <si>
    <t xml:space="preserve">acceso de la población colombiana a espacios culturales	</t>
  </si>
  <si>
    <t>Bibliotecas adecuadas</t>
  </si>
  <si>
    <t>Espacio publico adecuado</t>
  </si>
  <si>
    <t xml:space="preserve">Indice de desempeño Institucional Municipal	</t>
  </si>
  <si>
    <t xml:space="preserve">Porcentaje de implementación del Modelo Integrado de Gestión -MIPG-	</t>
  </si>
  <si>
    <t xml:space="preserve">Penetración del servicio de internet por hogares	</t>
  </si>
  <si>
    <t xml:space="preserve">Información geográfica, geodésica y cartográfica del municipio oportuna y actualizada para los usuarios	</t>
  </si>
  <si>
    <t xml:space="preserve">déficit de vivienda cuantitativo	</t>
  </si>
  <si>
    <t>Cobertura neta en la educación inicial, preescolar, básica y media</t>
  </si>
  <si>
    <t>MALLA VIAL EFICIENTE</t>
  </si>
  <si>
    <t xml:space="preserve">COMPROMISO CIUDADANO PARA CIRCULACIÓN INTELIGENTE </t>
  </si>
  <si>
    <t xml:space="preserve">EDUCACION CON COBERTURA, PERMANENCIA Y CALIDAD  </t>
  </si>
  <si>
    <t>AVANZANDO CON DEPORTE Y RECREACIÓN PARA UNA SOACHA MÁS INTEGRAL</t>
  </si>
  <si>
    <t>AVANZANDO HACIA LA RECUPERACIÓN DE NUESTRO ESPACIO PÚBLICO</t>
  </si>
  <si>
    <t>SEGURIDAD CIUDADANA HACIA UN CAMBIO EFECTIVO PARA TODOS</t>
  </si>
  <si>
    <t>AVANZANDO POR LA PROMOCIÓN Y CONSERVACIÓN DE LA CULTURA CIUDADANA Y DE LA IDENTIDAD SOACHUNA</t>
  </si>
  <si>
    <t>AVANZANDO TODOS CON LAS MISMAS OPORTUNIDADES</t>
  </si>
  <si>
    <t>SOACHA AVANZA SALUD Y BIENESTAR PARA TODOS</t>
  </si>
  <si>
    <t>AMBIENTE SOACHA CIUDAD RESILIENTE</t>
  </si>
  <si>
    <t>SOACHA AVANZA CON SERVICIOS PÚBLICOS COMPETITIVOS</t>
  </si>
  <si>
    <t>DESARROLLO ECONÓMICO INTEGRAL</t>
  </si>
  <si>
    <t xml:space="preserve">LA CULTURA COMO SÍMBOLO DE UNIÓN EN SOACHA </t>
  </si>
  <si>
    <t>REDISEÑO INSTITUCIONAL CON ENFOQUE DE SOSTENIBILIDAD</t>
  </si>
  <si>
    <t xml:space="preserve">PLANEACIÓN PARA EL DESARROLLO. </t>
  </si>
  <si>
    <t xml:space="preserve">Soacha avanza: Compromiso por la transparencia y eficiencia de las instituciones públicas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</si>
</sst>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3" formatCode="_-* #,##0.00_-;\-* #,##0.00_-;_-* &quot;-&quot;??_-;_-@_-"/>
    <numFmt numFmtId="164" formatCode="_-* #,##0.00\ &quot;€&quot;_-;\-* #,##0.00\ &quot;€&quot;_-;_-* &quot;-&quot;??\ &quot;€&quot;_-;_-@_-"/>
    <numFmt numFmtId="165" formatCode="0.0"/>
    <numFmt numFmtId="166" formatCode="_(&quot;$&quot;* #,##0.00_);_(&quot;$&quot;* \(#,##0.00\);_(&quot;$&quot;* &quot;-&quot;??_);_(@_)"/>
    <numFmt numFmtId="167" formatCode="_(&quot;$&quot;* #,##0_);_(&quot;$&quot;* \(#,##0\);_(&quot;$&quot;* &quot;-&quot;??_);_(@_)"/>
    <numFmt numFmtId="168" formatCode="_(* #,##0.00_);_(* \(#,##0.00\);_(* &quot;-&quot;??_);_(@_)"/>
    <numFmt numFmtId="169" formatCode="_-[$$-240A]\ * #,##0.00_-;\-[$$-240A]\ * #,##0.00_-;_-[$$-240A]\ * &quot;-&quot;??_-;_-@_-"/>
    <numFmt numFmtId="170" formatCode="0.000"/>
    <numFmt numFmtId="171" formatCode="_(&quot;$&quot;\ * #,##0.00_);_(&quot;$&quot;\ * \(#,##0.00\);_(&quot;$&quot;\ * &quot;-&quot;??_);_(@_)"/>
    <numFmt numFmtId="172" formatCode="_-&quot;$&quot;\ * #,##0_-;\-&quot;$&quot;\ * #,##0_-;_-&quot;$&quot;\ * &quot;-&quot;??_-;_-@_-"/>
  </numFmts>
  <fonts count="37" x14ac:knownFonts="1">
    <font>
      <sz val="11"/>
      <color theme="1"/>
      <name val="Calibri"/>
      <family val="2"/>
      <scheme val="minor"/>
    </font>
    <font>
      <sz val="11"/>
      <color theme="1"/>
      <name val="Calibri"/>
      <family val="2"/>
      <scheme val="minor"/>
    </font>
    <font>
      <b/>
      <sz val="12"/>
      <color theme="1"/>
      <name val="Arial"/>
      <family val="2"/>
    </font>
    <font>
      <b/>
      <sz val="12"/>
      <name val="Arial"/>
      <family val="2"/>
    </font>
    <font>
      <u/>
      <sz val="11"/>
      <color indexed="12"/>
      <name val="Calibri"/>
      <family val="2"/>
    </font>
    <font>
      <sz val="11"/>
      <color theme="1"/>
      <name val="Arial"/>
      <family val="2"/>
    </font>
    <font>
      <b/>
      <u/>
      <sz val="11"/>
      <color theme="4" tint="-0.249977111117893"/>
      <name val="Arial"/>
      <family val="2"/>
    </font>
    <font>
      <b/>
      <sz val="14"/>
      <color theme="1"/>
      <name val="Arial"/>
      <family val="2"/>
    </font>
    <font>
      <sz val="12"/>
      <color theme="1"/>
      <name val="Arial"/>
      <family val="2"/>
    </font>
    <font>
      <b/>
      <sz val="11"/>
      <color theme="1"/>
      <name val="Arial"/>
      <family val="2"/>
    </font>
    <font>
      <b/>
      <sz val="10"/>
      <color theme="1"/>
      <name val="Arial"/>
      <family val="2"/>
    </font>
    <font>
      <b/>
      <sz val="10"/>
      <name val="Arial"/>
      <family val="2"/>
    </font>
    <font>
      <sz val="11"/>
      <color indexed="8"/>
      <name val="Calibri"/>
      <family val="2"/>
    </font>
    <font>
      <sz val="10"/>
      <color theme="1"/>
      <name val="Arial"/>
      <family val="2"/>
    </font>
    <font>
      <sz val="10"/>
      <name val="Calibri"/>
      <family val="2"/>
    </font>
    <font>
      <sz val="10"/>
      <name val="Arial"/>
      <family val="2"/>
    </font>
    <font>
      <sz val="10"/>
      <color rgb="FFFF0000"/>
      <name val="Calibri"/>
      <family val="2"/>
    </font>
    <font>
      <sz val="9"/>
      <name val="Arial Narrow"/>
      <family val="2"/>
    </font>
    <font>
      <sz val="10"/>
      <color indexed="8"/>
      <name val="Arial Narrow"/>
      <family val="2"/>
    </font>
    <font>
      <sz val="10"/>
      <color indexed="8"/>
      <name val="Calibri"/>
      <family val="2"/>
    </font>
    <font>
      <sz val="9"/>
      <color indexed="81"/>
      <name val="Tahoma"/>
      <family val="2"/>
    </font>
    <font>
      <b/>
      <sz val="9"/>
      <color indexed="81"/>
      <name val="Tahoma"/>
      <family val="2"/>
    </font>
    <font>
      <b/>
      <sz val="8"/>
      <color indexed="81"/>
      <name val="Tahoma"/>
      <family val="2"/>
    </font>
    <font>
      <sz val="8"/>
      <color indexed="81"/>
      <name val="Tahoma"/>
      <family val="2"/>
    </font>
    <font>
      <sz val="12"/>
      <color rgb="FF000000"/>
      <name val="Arial"/>
      <family val="2"/>
    </font>
    <font>
      <sz val="11"/>
      <color theme="1"/>
      <name val="Calibri"/>
      <family val="2"/>
    </font>
    <font>
      <sz val="11"/>
      <color rgb="FF000000"/>
      <name val="Calibri"/>
      <family val="2"/>
    </font>
    <font>
      <sz val="10"/>
      <color rgb="FF000000"/>
      <name val="Arial"/>
      <family val="2"/>
    </font>
    <font>
      <b/>
      <sz val="15"/>
      <color theme="0"/>
      <name val="Arial Narrow"/>
      <family val="2"/>
    </font>
    <font>
      <sz val="15"/>
      <name val="Arial Narrow"/>
      <family val="2"/>
    </font>
    <font>
      <i/>
      <sz val="15"/>
      <name val="Arial Narrow"/>
      <family val="2"/>
    </font>
    <font>
      <b/>
      <sz val="15"/>
      <name val="Arial Narrow"/>
      <family val="2"/>
    </font>
    <font>
      <sz val="12"/>
      <color theme="1"/>
      <name val="Arial Narrow"/>
      <family val="2"/>
    </font>
    <font>
      <sz val="11"/>
      <color theme="1"/>
      <name val="Arial Narrow"/>
      <family val="2"/>
    </font>
    <font>
      <sz val="11"/>
      <name val="Arial Narrow"/>
      <family val="2"/>
    </font>
    <font>
      <sz val="11"/>
      <color rgb="FF000000"/>
      <name val="Arial Narrow"/>
      <family val="2"/>
    </font>
    <font>
      <sz val="10"/>
      <color theme="1"/>
      <name val="Arial Narrow"/>
      <family val="2"/>
    </font>
  </fonts>
  <fills count="13">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rgb="FFFFFFFF"/>
        <bgColor rgb="FF000000"/>
      </patternFill>
    </fill>
    <fill>
      <patternFill patternType="solid">
        <fgColor rgb="FFC00000"/>
        <bgColor indexed="64"/>
      </patternFill>
    </fill>
    <fill>
      <patternFill patternType="solid">
        <fgColor rgb="FFFFFF00"/>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theme="3"/>
      </left>
      <right style="thin">
        <color theme="3"/>
      </right>
      <top style="thin">
        <color theme="3"/>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style="thin">
        <color indexed="64"/>
      </left>
      <right/>
      <top style="thin">
        <color indexed="64"/>
      </top>
      <bottom style="medium">
        <color indexed="64"/>
      </bottom>
      <diagonal/>
    </border>
  </borders>
  <cellStyleXfs count="15">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166" fontId="1" fillId="0" borderId="0" applyFont="0" applyFill="0" applyBorder="0" applyAlignment="0" applyProtection="0"/>
    <xf numFmtId="168" fontId="12" fillId="0" borderId="0" applyFont="0" applyFill="0" applyBorder="0" applyAlignment="0" applyProtection="0"/>
    <xf numFmtId="0" fontId="15" fillId="0" borderId="0"/>
    <xf numFmtId="0" fontId="15" fillId="0" borderId="0"/>
    <xf numFmtId="0" fontId="1" fillId="0" borderId="0"/>
    <xf numFmtId="9" fontId="12" fillId="0" borderId="0" applyFont="0" applyFill="0" applyBorder="0" applyAlignment="0" applyProtection="0"/>
    <xf numFmtId="0" fontId="25" fillId="0" borderId="0"/>
    <xf numFmtId="0" fontId="26" fillId="0" borderId="0"/>
    <xf numFmtId="171"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cellStyleXfs>
  <cellXfs count="175">
    <xf numFmtId="0" fontId="0" fillId="0" borderId="0" xfId="0"/>
    <xf numFmtId="0" fontId="2" fillId="0" borderId="0" xfId="0" applyFont="1" applyAlignment="1" applyProtection="1">
      <alignment vertical="center"/>
      <protection hidden="1"/>
    </xf>
    <xf numFmtId="0" fontId="0" fillId="0" borderId="0" xfId="0" applyAlignment="1" applyProtection="1">
      <alignment vertical="center"/>
      <protection hidden="1"/>
    </xf>
    <xf numFmtId="0" fontId="2" fillId="0" borderId="0" xfId="0" applyFont="1" applyAlignment="1" applyProtection="1">
      <alignment horizontal="right" vertical="center"/>
      <protection hidden="1"/>
    </xf>
    <xf numFmtId="0" fontId="2" fillId="0" borderId="1" xfId="0" applyFont="1" applyBorder="1" applyAlignment="1" applyProtection="1">
      <alignment vertical="center"/>
      <protection locked="0"/>
    </xf>
    <xf numFmtId="0" fontId="5" fillId="2" borderId="0" xfId="0" applyFont="1" applyFill="1" applyAlignment="1" applyProtection="1">
      <alignment wrapText="1"/>
      <protection locked="0"/>
    </xf>
    <xf numFmtId="0" fontId="6" fillId="2" borderId="0" xfId="2" applyFont="1" applyFill="1" applyAlignment="1" applyProtection="1">
      <alignment horizontal="center" vertical="center" wrapText="1"/>
      <protection locked="0"/>
    </xf>
    <xf numFmtId="165" fontId="6" fillId="2" borderId="0" xfId="2" applyNumberFormat="1" applyFont="1" applyFill="1" applyAlignment="1" applyProtection="1">
      <alignment horizontal="center" vertical="center" wrapText="1"/>
      <protection locked="0"/>
    </xf>
    <xf numFmtId="0" fontId="6" fillId="2" borderId="0" xfId="2" applyFont="1" applyFill="1" applyAlignment="1" applyProtection="1">
      <alignment vertical="center" wrapText="1"/>
      <protection locked="0"/>
    </xf>
    <xf numFmtId="1" fontId="6" fillId="2" borderId="0" xfId="2" applyNumberFormat="1" applyFont="1" applyFill="1" applyAlignment="1" applyProtection="1">
      <alignment horizontal="center" vertical="center" wrapText="1"/>
      <protection locked="0"/>
    </xf>
    <xf numFmtId="0" fontId="8" fillId="2" borderId="0" xfId="0" applyFont="1" applyFill="1" applyAlignment="1" applyProtection="1">
      <alignment wrapText="1"/>
      <protection locked="0"/>
    </xf>
    <xf numFmtId="0" fontId="8" fillId="2" borderId="0" xfId="0" applyFont="1" applyFill="1" applyAlignment="1" applyProtection="1">
      <alignment horizontal="center" vertical="center" wrapText="1"/>
      <protection locked="0"/>
    </xf>
    <xf numFmtId="0" fontId="5" fillId="2" borderId="0" xfId="0" applyFont="1" applyFill="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8" fillId="0" borderId="1" xfId="0" applyFont="1" applyBorder="1" applyAlignment="1" applyProtection="1">
      <alignment vertical="center" wrapText="1"/>
      <protection locked="0"/>
    </xf>
    <xf numFmtId="0" fontId="8" fillId="0" borderId="6" xfId="0" applyFont="1" applyBorder="1" applyAlignment="1" applyProtection="1">
      <alignment vertical="center" wrapText="1"/>
      <protection locked="0"/>
    </xf>
    <xf numFmtId="0" fontId="8" fillId="0" borderId="7" xfId="0" applyFont="1" applyBorder="1" applyAlignment="1" applyProtection="1">
      <alignment horizontal="center" vertical="center" wrapText="1"/>
      <protection locked="0"/>
    </xf>
    <xf numFmtId="1" fontId="7" fillId="0" borderId="1" xfId="0" applyNumberFormat="1" applyFont="1" applyBorder="1" applyAlignment="1">
      <alignment horizontal="center" vertical="center" wrapText="1"/>
    </xf>
    <xf numFmtId="167" fontId="5" fillId="0" borderId="1" xfId="3" applyNumberFormat="1"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168" fontId="7" fillId="0" borderId="1" xfId="4" applyFont="1" applyBorder="1" applyAlignment="1" applyProtection="1">
      <alignment vertical="center" wrapText="1"/>
    </xf>
    <xf numFmtId="3" fontId="5"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13" fillId="2" borderId="7"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wrapText="1"/>
      <protection locked="0"/>
    </xf>
    <xf numFmtId="0" fontId="14" fillId="2" borderId="7" xfId="0" applyFont="1" applyFill="1" applyBorder="1" applyAlignment="1">
      <alignment horizontal="justify" vertical="center"/>
    </xf>
    <xf numFmtId="0" fontId="14" fillId="5" borderId="7" xfId="5" applyFont="1" applyFill="1" applyBorder="1" applyAlignment="1">
      <alignment horizontal="justify" vertical="center" wrapText="1"/>
    </xf>
    <xf numFmtId="0" fontId="14" fillId="2" borderId="7" xfId="5" applyFont="1" applyFill="1" applyBorder="1" applyAlignment="1">
      <alignment horizontal="justify" vertical="center" wrapText="1"/>
    </xf>
    <xf numFmtId="0" fontId="14" fillId="6" borderId="7" xfId="5" applyFont="1" applyFill="1" applyBorder="1" applyAlignment="1">
      <alignment horizontal="justify" vertical="center" wrapText="1"/>
    </xf>
    <xf numFmtId="0" fontId="16" fillId="2" borderId="7" xfId="5" applyFont="1" applyFill="1" applyBorder="1" applyAlignment="1">
      <alignment horizontal="justify" vertical="center" wrapText="1"/>
    </xf>
    <xf numFmtId="0" fontId="5" fillId="2" borderId="0" xfId="0" applyFont="1" applyFill="1" applyProtection="1">
      <protection locked="0"/>
    </xf>
    <xf numFmtId="167" fontId="5" fillId="0" borderId="1" xfId="0" applyNumberFormat="1"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3" fontId="17" fillId="0" borderId="7" xfId="6" applyNumberFormat="1" applyFont="1" applyBorder="1" applyAlignment="1">
      <alignment horizontal="center" vertical="center" wrapText="1"/>
    </xf>
    <xf numFmtId="0" fontId="5" fillId="0" borderId="1" xfId="0" applyFont="1" applyBorder="1" applyAlignment="1" applyProtection="1">
      <alignment wrapText="1"/>
      <protection locked="0"/>
    </xf>
    <xf numFmtId="0" fontId="17" fillId="2" borderId="7" xfId="7" applyFont="1" applyFill="1" applyBorder="1" applyAlignment="1">
      <alignment horizontal="center" vertical="center" wrapText="1"/>
    </xf>
    <xf numFmtId="49" fontId="17" fillId="2" borderId="7" xfId="7" applyNumberFormat="1" applyFont="1" applyFill="1" applyBorder="1" applyAlignment="1">
      <alignment horizontal="center" vertical="center" wrapText="1"/>
    </xf>
    <xf numFmtId="49" fontId="17" fillId="2" borderId="9" xfId="7" applyNumberFormat="1" applyFont="1" applyFill="1" applyBorder="1" applyAlignment="1">
      <alignment horizontal="center" vertical="center" wrapText="1"/>
    </xf>
    <xf numFmtId="0" fontId="8" fillId="0" borderId="10" xfId="0" applyFont="1" applyBorder="1" applyAlignment="1" applyProtection="1">
      <alignment horizontal="center" vertical="center" wrapText="1"/>
      <protection locked="0"/>
    </xf>
    <xf numFmtId="1" fontId="7" fillId="0" borderId="10" xfId="0" applyNumberFormat="1" applyFont="1" applyBorder="1" applyAlignment="1">
      <alignment horizontal="center" vertical="center" wrapText="1"/>
    </xf>
    <xf numFmtId="0" fontId="5" fillId="0" borderId="10" xfId="0" applyFont="1" applyBorder="1" applyAlignment="1" applyProtection="1">
      <alignment horizontal="center" vertical="center" wrapText="1"/>
      <protection locked="0"/>
    </xf>
    <xf numFmtId="3" fontId="5" fillId="0" borderId="10" xfId="0" applyNumberFormat="1" applyFont="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7" borderId="7" xfId="0" applyFont="1" applyFill="1" applyBorder="1" applyAlignment="1" applyProtection="1">
      <alignment wrapText="1"/>
      <protection locked="0"/>
    </xf>
    <xf numFmtId="0" fontId="5" fillId="8" borderId="7" xfId="0" applyFont="1" applyFill="1" applyBorder="1" applyAlignment="1" applyProtection="1">
      <alignment wrapText="1"/>
      <protection locked="0"/>
    </xf>
    <xf numFmtId="9" fontId="8" fillId="2" borderId="7" xfId="8" applyFont="1" applyFill="1" applyBorder="1" applyAlignment="1" applyProtection="1">
      <alignment horizontal="right" vertical="center" wrapText="1"/>
      <protection locked="0"/>
    </xf>
    <xf numFmtId="9" fontId="8" fillId="0" borderId="7" xfId="8" applyFont="1" applyBorder="1" applyAlignment="1" applyProtection="1">
      <alignment horizontal="right" vertical="center" wrapText="1"/>
      <protection locked="0"/>
    </xf>
    <xf numFmtId="0" fontId="13" fillId="8" borderId="7" xfId="0" applyFont="1" applyFill="1" applyBorder="1" applyAlignment="1" applyProtection="1">
      <alignment horizontal="justify" vertical="top" wrapText="1"/>
      <protection locked="0"/>
    </xf>
    <xf numFmtId="0" fontId="13" fillId="2" borderId="7" xfId="0" applyFont="1" applyFill="1" applyBorder="1" applyAlignment="1" applyProtection="1">
      <alignment horizontal="justify" vertical="top" wrapText="1"/>
      <protection locked="0"/>
    </xf>
    <xf numFmtId="0" fontId="18" fillId="0" borderId="7" xfId="5" applyFont="1" applyBorder="1" applyAlignment="1">
      <alignment horizontal="justify" vertical="top" wrapText="1"/>
    </xf>
    <xf numFmtId="0" fontId="14" fillId="2" borderId="7" xfId="0" applyFont="1" applyFill="1" applyBorder="1" applyAlignment="1">
      <alignment horizontal="justify" vertical="top"/>
    </xf>
    <xf numFmtId="0" fontId="19" fillId="2" borderId="7" xfId="5" applyFont="1" applyFill="1" applyBorder="1" applyAlignment="1">
      <alignment horizontal="justify" vertical="center" wrapText="1"/>
    </xf>
    <xf numFmtId="0" fontId="19" fillId="8" borderId="7" xfId="5" applyFont="1" applyFill="1" applyBorder="1" applyAlignment="1">
      <alignment horizontal="justify" vertical="center" wrapText="1"/>
    </xf>
    <xf numFmtId="0" fontId="14" fillId="0" borderId="7" xfId="5" applyFont="1" applyBorder="1" applyAlignment="1">
      <alignment horizontal="justify" vertical="center" wrapText="1"/>
    </xf>
    <xf numFmtId="0" fontId="8" fillId="0" borderId="0" xfId="0" applyFont="1" applyAlignment="1" applyProtection="1">
      <alignment horizontal="center" vertical="center" wrapText="1"/>
      <protection locked="0"/>
    </xf>
    <xf numFmtId="167"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vertical="center" wrapText="1"/>
      <protection locked="0"/>
    </xf>
    <xf numFmtId="0" fontId="5" fillId="0" borderId="11" xfId="0" applyFont="1" applyBorder="1" applyAlignment="1" applyProtection="1">
      <alignment horizontal="center" vertical="center" wrapText="1"/>
      <protection locked="0"/>
    </xf>
    <xf numFmtId="10" fontId="2" fillId="4" borderId="2" xfId="1" applyNumberFormat="1"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10" fillId="3" borderId="2" xfId="0" applyFont="1" applyFill="1" applyBorder="1" applyAlignment="1" applyProtection="1">
      <alignment vertical="center" wrapText="1"/>
      <protection locked="0"/>
    </xf>
    <xf numFmtId="0" fontId="24" fillId="0" borderId="1" xfId="0" applyFont="1" applyBorder="1" applyAlignment="1" applyProtection="1">
      <alignment vertical="center" wrapText="1"/>
      <protection locked="0"/>
    </xf>
    <xf numFmtId="0" fontId="24" fillId="0" borderId="6" xfId="0" applyFont="1" applyBorder="1" applyAlignment="1" applyProtection="1">
      <alignment vertical="center" wrapText="1"/>
      <protection locked="0"/>
    </xf>
    <xf numFmtId="0" fontId="24" fillId="0" borderId="1"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wrapText="1"/>
      <protection locked="0"/>
    </xf>
    <xf numFmtId="2" fontId="5" fillId="0" borderId="1" xfId="0" applyNumberFormat="1" applyFont="1" applyBorder="1" applyAlignment="1" applyProtection="1">
      <alignment vertical="center" wrapText="1"/>
      <protection locked="0"/>
    </xf>
    <xf numFmtId="2" fontId="8" fillId="0" borderId="1" xfId="0" applyNumberFormat="1" applyFont="1" applyBorder="1" applyAlignment="1" applyProtection="1">
      <alignment horizontal="center" vertical="center" wrapText="1"/>
      <protection locked="0"/>
    </xf>
    <xf numFmtId="170" fontId="8" fillId="0" borderId="1" xfId="0" applyNumberFormat="1" applyFont="1" applyBorder="1" applyAlignment="1" applyProtection="1">
      <alignment horizontal="center" vertical="center" wrapText="1"/>
      <protection locked="0"/>
    </xf>
    <xf numFmtId="169" fontId="5" fillId="0" borderId="1" xfId="3" applyNumberFormat="1" applyFont="1" applyFill="1" applyBorder="1" applyAlignment="1" applyProtection="1">
      <alignment horizontal="center" vertical="center" wrapText="1"/>
      <protection locked="0"/>
    </xf>
    <xf numFmtId="169" fontId="5" fillId="0" borderId="1" xfId="0" applyNumberFormat="1" applyFont="1" applyBorder="1" applyAlignment="1" applyProtection="1">
      <alignment horizontal="center" vertical="center" wrapText="1"/>
      <protection locked="0"/>
    </xf>
    <xf numFmtId="1" fontId="24" fillId="0" borderId="1" xfId="0" applyNumberFormat="1" applyFont="1" applyBorder="1" applyAlignment="1" applyProtection="1">
      <alignment vertical="center" wrapText="1"/>
      <protection locked="0"/>
    </xf>
    <xf numFmtId="49" fontId="24" fillId="0" borderId="6" xfId="0" applyNumberFormat="1" applyFont="1" applyBorder="1" applyAlignment="1" applyProtection="1">
      <alignment vertical="center" wrapText="1"/>
      <protection locked="0"/>
    </xf>
    <xf numFmtId="172" fontId="24" fillId="0" borderId="6" xfId="0" applyNumberFormat="1" applyFont="1" applyBorder="1" applyAlignment="1" applyProtection="1">
      <alignment vertical="center" wrapText="1"/>
      <protection locked="0"/>
    </xf>
    <xf numFmtId="2" fontId="24" fillId="0" borderId="7" xfId="0" applyNumberFormat="1" applyFont="1" applyBorder="1" applyAlignment="1" applyProtection="1">
      <alignment horizontal="center" vertical="center" wrapText="1"/>
      <protection locked="0"/>
    </xf>
    <xf numFmtId="2" fontId="24" fillId="9" borderId="7" xfId="0" applyNumberFormat="1" applyFont="1" applyFill="1" applyBorder="1" applyAlignment="1" applyProtection="1">
      <alignment horizontal="center" vertical="center" wrapText="1"/>
      <protection locked="0"/>
    </xf>
    <xf numFmtId="42" fontId="5" fillId="0" borderId="1" xfId="3" applyNumberFormat="1" applyFont="1" applyFill="1" applyBorder="1" applyAlignment="1" applyProtection="1">
      <alignment horizontal="center" vertical="center" wrapText="1"/>
      <protection locked="0"/>
    </xf>
    <xf numFmtId="42" fontId="5" fillId="0" borderId="1" xfId="0" applyNumberFormat="1" applyFont="1" applyBorder="1" applyAlignment="1" applyProtection="1">
      <alignment horizontal="center" vertical="center" wrapText="1"/>
      <protection locked="0"/>
    </xf>
    <xf numFmtId="49" fontId="7" fillId="0" borderId="1" xfId="0" applyNumberFormat="1" applyFont="1" applyBorder="1" applyAlignment="1">
      <alignment horizontal="center" vertical="center" wrapText="1"/>
    </xf>
    <xf numFmtId="1" fontId="2" fillId="0" borderId="0" xfId="13" applyNumberFormat="1" applyFont="1" applyAlignment="1" applyProtection="1">
      <alignment vertical="center"/>
      <protection hidden="1"/>
    </xf>
    <xf numFmtId="1" fontId="6" fillId="2" borderId="0" xfId="13" applyNumberFormat="1" applyFont="1" applyFill="1" applyAlignment="1" applyProtection="1">
      <alignment horizontal="center" vertical="center" wrapText="1"/>
      <protection locked="0"/>
    </xf>
    <xf numFmtId="1" fontId="11" fillId="3" borderId="2" xfId="13" applyNumberFormat="1" applyFont="1" applyFill="1" applyBorder="1" applyAlignment="1" applyProtection="1">
      <alignment horizontal="center" vertical="center" wrapText="1"/>
      <protection locked="0"/>
    </xf>
    <xf numFmtId="1" fontId="13" fillId="0" borderId="1" xfId="13" applyNumberFormat="1" applyFont="1" applyBorder="1" applyAlignment="1" applyProtection="1">
      <alignment horizontal="center" vertical="center" wrapText="1"/>
      <protection locked="0"/>
    </xf>
    <xf numFmtId="1" fontId="13" fillId="2" borderId="12" xfId="13" applyNumberFormat="1" applyFont="1" applyFill="1" applyBorder="1" applyAlignment="1">
      <alignment horizontal="center" vertical="center" wrapText="1"/>
    </xf>
    <xf numFmtId="1" fontId="27" fillId="9" borderId="12" xfId="13" applyNumberFormat="1" applyFont="1" applyFill="1" applyBorder="1" applyAlignment="1">
      <alignment horizontal="center" vertical="center" wrapText="1"/>
    </xf>
    <xf numFmtId="1" fontId="5" fillId="0" borderId="1" xfId="13" applyNumberFormat="1" applyFont="1" applyBorder="1" applyAlignment="1" applyProtection="1">
      <alignment horizontal="center" vertical="center" wrapText="1"/>
      <protection locked="0"/>
    </xf>
    <xf numFmtId="1" fontId="5" fillId="0" borderId="10" xfId="13" applyNumberFormat="1" applyFont="1" applyBorder="1" applyAlignment="1" applyProtection="1">
      <alignment horizontal="center" vertical="center" wrapText="1"/>
      <protection locked="0"/>
    </xf>
    <xf numFmtId="1" fontId="5" fillId="0" borderId="0" xfId="13" applyNumberFormat="1" applyFont="1" applyAlignment="1" applyProtection="1">
      <alignment horizontal="center" vertical="center" wrapText="1"/>
      <protection locked="0"/>
    </xf>
    <xf numFmtId="172" fontId="5" fillId="0" borderId="1" xfId="14" applyNumberFormat="1"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28" fillId="10" borderId="15"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11" xfId="0" applyFont="1" applyFill="1" applyBorder="1" applyAlignment="1">
      <alignment horizontal="center" vertical="center" wrapText="1"/>
    </xf>
    <xf numFmtId="49" fontId="29" fillId="0" borderId="1" xfId="0" applyNumberFormat="1" applyFont="1" applyBorder="1" applyAlignment="1">
      <alignment horizontal="center" vertical="center" wrapText="1"/>
    </xf>
    <xf numFmtId="0" fontId="29" fillId="0" borderId="18" xfId="0" applyFont="1" applyBorder="1" applyAlignment="1">
      <alignment horizontal="center" vertical="center" wrapText="1"/>
    </xf>
    <xf numFmtId="0" fontId="29" fillId="11" borderId="1" xfId="9" applyFont="1" applyFill="1" applyBorder="1" applyAlignment="1">
      <alignment horizontal="center" vertical="center" wrapText="1"/>
    </xf>
    <xf numFmtId="0" fontId="29" fillId="0" borderId="1" xfId="9" applyFont="1" applyBorder="1" applyAlignment="1">
      <alignment horizontal="center" vertical="center" wrapText="1"/>
    </xf>
    <xf numFmtId="0" fontId="29" fillId="0" borderId="17" xfId="9" applyFont="1" applyBorder="1" applyAlignment="1">
      <alignment horizontal="center" vertical="center" wrapText="1"/>
    </xf>
    <xf numFmtId="0" fontId="29" fillId="0" borderId="11" xfId="9" applyFont="1" applyBorder="1" applyAlignment="1">
      <alignment horizontal="center" vertical="center" wrapText="1"/>
    </xf>
    <xf numFmtId="0" fontId="29" fillId="11" borderId="1" xfId="0" applyFont="1" applyFill="1" applyBorder="1" applyAlignment="1">
      <alignment horizontal="center" vertical="center" wrapText="1"/>
    </xf>
    <xf numFmtId="49" fontId="29" fillId="0" borderId="11" xfId="10" applyNumberFormat="1" applyFont="1" applyBorder="1" applyAlignment="1">
      <alignment horizontal="center" vertical="center" wrapText="1"/>
    </xf>
    <xf numFmtId="49" fontId="29" fillId="0" borderId="1" xfId="10" applyNumberFormat="1" applyFont="1" applyBorder="1" applyAlignment="1">
      <alignment horizontal="center" vertical="center" wrapText="1"/>
    </xf>
    <xf numFmtId="172" fontId="29" fillId="0" borderId="1" xfId="11" applyNumberFormat="1" applyFont="1" applyFill="1" applyBorder="1" applyAlignment="1">
      <alignment horizontal="center" vertical="center" wrapText="1"/>
    </xf>
    <xf numFmtId="172" fontId="29" fillId="0" borderId="17" xfId="11" applyNumberFormat="1" applyFont="1" applyFill="1" applyBorder="1" applyAlignment="1">
      <alignment horizontal="center" vertical="center" wrapText="1"/>
    </xf>
    <xf numFmtId="172" fontId="29" fillId="0" borderId="11" xfId="11" applyNumberFormat="1" applyFont="1" applyFill="1" applyBorder="1" applyAlignment="1">
      <alignment horizontal="center" vertical="center" wrapText="1"/>
    </xf>
    <xf numFmtId="49" fontId="29" fillId="0" borderId="17" xfId="0" applyNumberFormat="1" applyFont="1" applyBorder="1" applyAlignment="1">
      <alignment horizontal="center" vertical="center" wrapText="1"/>
    </xf>
    <xf numFmtId="49" fontId="29" fillId="0" borderId="11" xfId="0" applyNumberFormat="1" applyFont="1" applyBorder="1" applyAlignment="1">
      <alignment horizontal="center" vertical="center" wrapText="1"/>
    </xf>
    <xf numFmtId="0" fontId="29" fillId="0" borderId="17" xfId="12" applyFont="1" applyBorder="1" applyAlignment="1">
      <alignment horizontal="center" vertical="center" wrapText="1"/>
    </xf>
    <xf numFmtId="0" fontId="29" fillId="0" borderId="11" xfId="12" applyFont="1" applyBorder="1" applyAlignment="1">
      <alignment horizontal="center" vertical="center" wrapText="1"/>
    </xf>
    <xf numFmtId="0" fontId="29" fillId="0" borderId="1" xfId="12" applyFont="1" applyBorder="1" applyAlignment="1">
      <alignment horizontal="center" vertical="center" wrapText="1"/>
    </xf>
    <xf numFmtId="0" fontId="29" fillId="0" borderId="17" xfId="10" applyFont="1" applyBorder="1" applyAlignment="1">
      <alignment horizontal="center" vertical="center" wrapText="1"/>
    </xf>
    <xf numFmtId="49" fontId="29" fillId="0" borderId="17" xfId="10" applyNumberFormat="1" applyFont="1" applyBorder="1" applyAlignment="1">
      <alignment horizontal="center" vertical="center" wrapText="1"/>
    </xf>
    <xf numFmtId="0" fontId="29" fillId="0" borderId="11" xfId="10" applyFont="1" applyBorder="1" applyAlignment="1">
      <alignment horizontal="center" vertical="center" wrapText="1"/>
    </xf>
    <xf numFmtId="169" fontId="0" fillId="0" borderId="0" xfId="0" applyNumberFormat="1"/>
    <xf numFmtId="169" fontId="0" fillId="0" borderId="0" xfId="14" applyNumberFormat="1" applyFont="1"/>
    <xf numFmtId="0" fontId="10" fillId="3" borderId="2"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10" fillId="3" borderId="2" xfId="0" applyFont="1" applyFill="1" applyBorder="1" applyAlignment="1" applyProtection="1">
      <alignment vertical="center" wrapText="1"/>
      <protection locked="0"/>
    </xf>
    <xf numFmtId="0" fontId="3" fillId="0" borderId="0" xfId="0" applyFont="1" applyAlignment="1" applyProtection="1">
      <alignment horizontal="center" vertical="center"/>
      <protection hidden="1"/>
    </xf>
    <xf numFmtId="0" fontId="3" fillId="2" borderId="0" xfId="2" applyFont="1" applyFill="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10" fontId="2" fillId="4" borderId="2" xfId="1" applyNumberFormat="1" applyFont="1" applyFill="1" applyBorder="1" applyAlignment="1" applyProtection="1">
      <alignment horizontal="center" vertical="center" wrapText="1"/>
      <protection locked="0"/>
    </xf>
    <xf numFmtId="10" fontId="2" fillId="4" borderId="3" xfId="1" applyNumberFormat="1" applyFont="1" applyFill="1" applyBorder="1" applyAlignment="1" applyProtection="1">
      <alignment horizontal="center" vertical="center" wrapText="1"/>
      <protection locked="0"/>
    </xf>
    <xf numFmtId="10" fontId="2" fillId="4" borderId="4" xfId="1" applyNumberFormat="1" applyFont="1" applyFill="1" applyBorder="1" applyAlignment="1" applyProtection="1">
      <alignment horizontal="center" vertical="center" wrapText="1"/>
      <protection locked="0"/>
    </xf>
    <xf numFmtId="10" fontId="2" fillId="4" borderId="5" xfId="1" applyNumberFormat="1" applyFont="1" applyFill="1" applyBorder="1" applyAlignment="1" applyProtection="1">
      <alignment horizontal="center" vertical="center" wrapText="1"/>
      <protection locked="0"/>
    </xf>
    <xf numFmtId="169" fontId="32" fillId="2" borderId="1" xfId="14" applyNumberFormat="1" applyFont="1" applyFill="1" applyBorder="1" applyAlignment="1">
      <alignment horizontal="center" vertical="center" wrapText="1"/>
    </xf>
    <xf numFmtId="0" fontId="0" fillId="0" borderId="0" xfId="0" applyNumberFormat="1"/>
    <xf numFmtId="0" fontId="28" fillId="10" borderId="14" xfId="0" applyNumberFormat="1" applyFont="1" applyFill="1" applyBorder="1" applyAlignment="1">
      <alignment horizontal="center" vertical="center" wrapText="1"/>
    </xf>
    <xf numFmtId="0" fontId="29" fillId="0" borderId="16" xfId="0" applyNumberFormat="1" applyFont="1" applyBorder="1" applyAlignment="1">
      <alignment horizontal="center" vertical="center" wrapText="1"/>
    </xf>
    <xf numFmtId="169" fontId="0" fillId="0" borderId="0" xfId="1" applyNumberFormat="1" applyFont="1"/>
    <xf numFmtId="0" fontId="33" fillId="12" borderId="6" xfId="0" applyFont="1" applyFill="1" applyBorder="1" applyAlignment="1">
      <alignment vertical="center" wrapText="1"/>
    </xf>
    <xf numFmtId="0" fontId="34" fillId="12" borderId="6" xfId="0" applyFont="1" applyFill="1" applyBorder="1" applyAlignment="1">
      <alignment vertical="center" wrapText="1"/>
    </xf>
    <xf numFmtId="0" fontId="34" fillId="12" borderId="6" xfId="0" applyFont="1" applyFill="1" applyBorder="1" applyAlignment="1">
      <alignment horizontal="center" vertical="center" wrapText="1"/>
    </xf>
    <xf numFmtId="0" fontId="33" fillId="12" borderId="6" xfId="0" applyFont="1" applyFill="1" applyBorder="1" applyAlignment="1">
      <alignment horizontal="center" vertical="center" wrapText="1"/>
    </xf>
    <xf numFmtId="0" fontId="35" fillId="11" borderId="6" xfId="9" applyFont="1" applyFill="1" applyBorder="1" applyAlignment="1">
      <alignment vertical="center" wrapText="1"/>
    </xf>
    <xf numFmtId="0" fontId="35" fillId="12" borderId="6" xfId="9" applyFont="1" applyFill="1" applyBorder="1" applyAlignment="1">
      <alignment horizontal="center" vertical="center" wrapText="1"/>
    </xf>
    <xf numFmtId="0" fontId="35" fillId="12" borderId="6" xfId="9" applyFont="1" applyFill="1" applyBorder="1" applyAlignment="1">
      <alignment vertical="center" wrapText="1"/>
    </xf>
    <xf numFmtId="49" fontId="34" fillId="12" borderId="6" xfId="10" applyNumberFormat="1" applyFont="1" applyFill="1" applyBorder="1" applyAlignment="1">
      <alignment vertical="center" wrapText="1"/>
    </xf>
    <xf numFmtId="49" fontId="33" fillId="12" borderId="6" xfId="0" applyNumberFormat="1" applyFont="1" applyFill="1" applyBorder="1" applyAlignment="1">
      <alignment vertical="center" wrapText="1"/>
    </xf>
    <xf numFmtId="49" fontId="35" fillId="12" borderId="6" xfId="0" applyNumberFormat="1" applyFont="1" applyFill="1" applyBorder="1" applyAlignment="1">
      <alignment vertical="center" wrapText="1"/>
    </xf>
    <xf numFmtId="49" fontId="35" fillId="12" borderId="6" xfId="0" applyNumberFormat="1" applyFont="1" applyFill="1" applyBorder="1" applyAlignment="1">
      <alignment horizontal="center" vertical="center" wrapText="1"/>
    </xf>
    <xf numFmtId="0" fontId="33" fillId="12" borderId="6" xfId="12" applyFont="1" applyFill="1" applyBorder="1" applyAlignment="1">
      <alignment vertical="center" wrapText="1"/>
    </xf>
    <xf numFmtId="0" fontId="33" fillId="12" borderId="6" xfId="12" applyFont="1" applyFill="1" applyBorder="1" applyAlignment="1">
      <alignment horizontal="center" vertical="center" wrapText="1"/>
    </xf>
    <xf numFmtId="0" fontId="33" fillId="0" borderId="19" xfId="0" applyFont="1" applyBorder="1" applyAlignment="1">
      <alignment vertical="center" wrapText="1"/>
    </xf>
    <xf numFmtId="0" fontId="34" fillId="0" borderId="19" xfId="0" applyFont="1" applyBorder="1" applyAlignment="1">
      <alignment vertical="center" wrapText="1"/>
    </xf>
    <xf numFmtId="0" fontId="34"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2" borderId="19" xfId="0" applyFont="1" applyFill="1" applyBorder="1" applyAlignment="1">
      <alignment vertical="center" wrapText="1"/>
    </xf>
    <xf numFmtId="0" fontId="33" fillId="0" borderId="6" xfId="0" applyFont="1" applyBorder="1" applyAlignment="1">
      <alignment horizontal="center" vertical="center" wrapText="1"/>
    </xf>
    <xf numFmtId="0" fontId="35" fillId="11" borderId="19" xfId="9" applyFont="1" applyFill="1" applyBorder="1" applyAlignment="1">
      <alignment vertical="center" wrapText="1"/>
    </xf>
    <xf numFmtId="0" fontId="35" fillId="0" borderId="19" xfId="9" applyFont="1" applyBorder="1" applyAlignment="1">
      <alignment horizontal="center" vertical="center" wrapText="1"/>
    </xf>
    <xf numFmtId="0" fontId="35" fillId="0" borderId="19" xfId="9" applyFont="1" applyBorder="1" applyAlignment="1">
      <alignment vertical="center" wrapText="1"/>
    </xf>
    <xf numFmtId="49" fontId="34" fillId="0" borderId="19" xfId="10" applyNumberFormat="1" applyFont="1" applyBorder="1" applyAlignment="1">
      <alignment vertical="center" wrapText="1"/>
    </xf>
    <xf numFmtId="49" fontId="33" fillId="0" borderId="19" xfId="0" applyNumberFormat="1" applyFont="1" applyBorder="1" applyAlignment="1">
      <alignment vertical="center" wrapText="1"/>
    </xf>
    <xf numFmtId="0" fontId="33" fillId="0" borderId="19" xfId="9" applyFont="1" applyBorder="1" applyAlignment="1">
      <alignment vertical="center" wrapText="1"/>
    </xf>
    <xf numFmtId="0" fontId="36" fillId="0" borderId="19" xfId="0" applyFont="1" applyBorder="1" applyAlignment="1">
      <alignment vertical="center" wrapText="1"/>
    </xf>
    <xf numFmtId="49" fontId="35" fillId="0" borderId="19" xfId="0" applyNumberFormat="1" applyFont="1" applyBorder="1" applyAlignment="1">
      <alignment vertical="center" wrapText="1"/>
    </xf>
    <xf numFmtId="49" fontId="35" fillId="0" borderId="19" xfId="0" applyNumberFormat="1" applyFont="1" applyBorder="1" applyAlignment="1">
      <alignment horizontal="center" vertical="center" wrapText="1"/>
    </xf>
    <xf numFmtId="0" fontId="33" fillId="0" borderId="19" xfId="12" applyFont="1" applyBorder="1" applyAlignment="1">
      <alignment vertical="center" wrapText="1"/>
    </xf>
    <xf numFmtId="0" fontId="33" fillId="0" borderId="6" xfId="12" applyFont="1" applyBorder="1" applyAlignment="1">
      <alignment horizontal="center" vertical="center" wrapText="1"/>
    </xf>
    <xf numFmtId="0" fontId="35" fillId="0" borderId="19" xfId="10" applyFont="1" applyBorder="1" applyAlignment="1">
      <alignment vertical="center" wrapText="1"/>
    </xf>
    <xf numFmtId="49" fontId="35" fillId="0" borderId="19" xfId="10" applyNumberFormat="1" applyFont="1" applyBorder="1" applyAlignment="1">
      <alignment vertical="center" wrapText="1"/>
    </xf>
    <xf numFmtId="0" fontId="36" fillId="0" borderId="20" xfId="0" applyFont="1" applyBorder="1" applyAlignment="1">
      <alignment horizontal="center" vertical="center" wrapText="1"/>
    </xf>
    <xf numFmtId="0" fontId="34" fillId="0" borderId="6" xfId="0" applyFont="1" applyBorder="1" applyAlignment="1">
      <alignment horizontal="center" vertical="center" wrapText="1"/>
    </xf>
    <xf numFmtId="0" fontId="33" fillId="0" borderId="6" xfId="0" applyFont="1" applyBorder="1" applyAlignment="1">
      <alignment vertical="center" wrapText="1"/>
    </xf>
    <xf numFmtId="0" fontId="33" fillId="0" borderId="21" xfId="0" applyFont="1" applyBorder="1" applyAlignment="1">
      <alignment vertical="center" wrapText="1"/>
    </xf>
    <xf numFmtId="169" fontId="0" fillId="0" borderId="1" xfId="0" applyNumberFormat="1" applyBorder="1"/>
  </cellXfs>
  <cellStyles count="15">
    <cellStyle name="Hipervínculo" xfId="2" builtinId="8"/>
    <cellStyle name="Millares" xfId="13" builtinId="3"/>
    <cellStyle name="Millares 2 2" xfId="4" xr:uid="{00000000-0005-0000-0000-000001000000}"/>
    <cellStyle name="Moneda" xfId="14" builtinId="4"/>
    <cellStyle name="Moneda 2" xfId="11" xr:uid="{313D89A9-E5C2-4777-A48A-C9B43C50A348}"/>
    <cellStyle name="Moneda 3" xfId="3" xr:uid="{00000000-0005-0000-0000-000002000000}"/>
    <cellStyle name="Normal" xfId="0" builtinId="0"/>
    <cellStyle name="Normal 2" xfId="12" xr:uid="{7B971EBF-DE95-4294-ABFA-DAEC57AF48AF}"/>
    <cellStyle name="Normal 2 2 2" xfId="5" xr:uid="{00000000-0005-0000-0000-000004000000}"/>
    <cellStyle name="Normal 3" xfId="9" xr:uid="{3E5EC3EF-8906-4BD5-8D3D-4076D5CEB064}"/>
    <cellStyle name="Normal 3 2" xfId="7" xr:uid="{00000000-0005-0000-0000-000005000000}"/>
    <cellStyle name="Normal 4" xfId="10" xr:uid="{FB654A96-C920-4A69-9B44-5A658B5F4AB3}"/>
    <cellStyle name="Normal 6 2" xfId="6" xr:uid="{00000000-0005-0000-0000-000006000000}"/>
    <cellStyle name="Porcentaje" xfId="1" builtinId="5"/>
    <cellStyle name="Porcentual 4" xfId="8" xr:uid="{00000000-0005-0000-0000-000008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95250</xdr:colOff>
      <xdr:row>0</xdr:row>
      <xdr:rowOff>95250</xdr:rowOff>
    </xdr:from>
    <xdr:to>
      <xdr:col>2</xdr:col>
      <xdr:colOff>1504950</xdr:colOff>
      <xdr:row>3</xdr:row>
      <xdr:rowOff>333375</xdr:rowOff>
    </xdr:to>
    <xdr:pic>
      <xdr:nvPicPr>
        <xdr:cNvPr id="2" name="1 Imagen" descr="descarga.jpg">
          <a:extLst>
            <a:ext uri="{FF2B5EF4-FFF2-40B4-BE49-F238E27FC236}">
              <a16:creationId xmlns:a16="http://schemas.microsoft.com/office/drawing/2014/main" id="{3960EB2C-C112-429A-9508-176376B6227D}"/>
            </a:ext>
          </a:extLst>
        </xdr:cNvPr>
        <xdr:cNvPicPr/>
      </xdr:nvPicPr>
      <xdr:blipFill>
        <a:blip xmlns:r="http://schemas.openxmlformats.org/officeDocument/2006/relationships" r:embed="rId1" cstate="print"/>
        <a:stretch>
          <a:fillRect/>
        </a:stretch>
      </xdr:blipFill>
      <xdr:spPr>
        <a:xfrm>
          <a:off x="476250" y="95250"/>
          <a:ext cx="1409700" cy="860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0</xdr:row>
      <xdr:rowOff>95250</xdr:rowOff>
    </xdr:from>
    <xdr:to>
      <xdr:col>1</xdr:col>
      <xdr:colOff>1504950</xdr:colOff>
      <xdr:row>3</xdr:row>
      <xdr:rowOff>333375</xdr:rowOff>
    </xdr:to>
    <xdr:pic>
      <xdr:nvPicPr>
        <xdr:cNvPr id="2" name="1 Imagen" descr="descarga.jpg">
          <a:extLst>
            <a:ext uri="{FF2B5EF4-FFF2-40B4-BE49-F238E27FC236}">
              <a16:creationId xmlns:a16="http://schemas.microsoft.com/office/drawing/2014/main" id="{6E876914-52DA-4672-B89B-48ADE8C63FBE}"/>
            </a:ext>
          </a:extLst>
        </xdr:cNvPr>
        <xdr:cNvPicPr/>
      </xdr:nvPicPr>
      <xdr:blipFill>
        <a:blip xmlns:r="http://schemas.openxmlformats.org/officeDocument/2006/relationships" r:embed="rId1" cstate="print"/>
        <a:stretch>
          <a:fillRect/>
        </a:stretch>
      </xdr:blipFill>
      <xdr:spPr>
        <a:xfrm>
          <a:off x="457200" y="95250"/>
          <a:ext cx="1409700" cy="866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ackup\AUDITOR%20-%20ANDRES%20V\Proceso%20Auditor%20Alcaldia\Auditoria%20Alcaldia%20Vig%202021\4%20F.%20Ejecucion\15%20PT%2012-AF%20Matriz_evaluacion_gestion_fiscal_Alcaldia%20V.2.1%20%20Alcaldia%20Vig%20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AUDITORIA%20REGULAR%20EEB%202015\ETAPA%20INFORME\MATRIZ%20DE%20CALIFICACION%20EEB%202016%20ORLAN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RANCISCO\Desktop\GAT%20V%202.1\PT%20MODELOS%20ANEXOS%20V.%2002\Auditor&#237;a%20Financiera\Papel%20de%20Trabajo%20PT%2012-AF%20Matriz%20evaluacion%20gestion%20fiscal%20Descentralizadas%20V.0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PC%20OFICINA\2017\AUDITORIA\AUDITORIA%20FINANCIERA\Formatos\12.%20Formato%20No.12%20Evaluaci&#243;n%20del%20Control%20Interno%20Financi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
      <sheetName val="FENECIMIENTO_PUBLICAS"/>
      <sheetName val="FENECIMIENTO_E MIXTAS"/>
      <sheetName val="PT 09-AF MATERIALIDAD EF MCGR"/>
      <sheetName val="FENECIMIENTO_CONSOLIDADO  (2)"/>
      <sheetName val="FENECIMIENTO"/>
      <sheetName val="LISTA MATERIALIDAD CGR"/>
      <sheetName val="PT 09-AF MATERIALIDAD ESTADOS F"/>
      <sheetName val="PT 09-AF MATERIALIDAD PRESUPUES"/>
      <sheetName val="PT 10-AF A.HALLAZGOS OPINIÓN EF"/>
      <sheetName val="PT 10-AF A.HALLAZGOS OPINIÓN PR"/>
      <sheetName val="Hoja2"/>
      <sheetName val="GESTION PROYECTOS Y CONTRATOS"/>
      <sheetName val="GESTIÓN CONTRACTUAL_PUBLICAS"/>
      <sheetName val=" PLANE PROGRAMAS PROYECTOS CGSC"/>
      <sheetName val="PLANES, PROGRAMAS, PROYECTOS"/>
      <sheetName val="conexión"/>
      <sheetName val="tabla_entidades "/>
      <sheetName val="segplan_entidades"/>
      <sheetName val="segplan_población"/>
      <sheetName val="base_gasto_inversión"/>
      <sheetName val="tabla_gasto_inversión"/>
      <sheetName val="muestra_inversión"/>
      <sheetName val="PACA"/>
      <sheetName val="SIAC"/>
      <sheetName val="GESTION FINANCIERA PUBLICAS"/>
      <sheetName val="GESTIÓN CONTRACTUAL_MIXTAS"/>
      <sheetName val="proceso"/>
      <sheetName val="Variables"/>
      <sheetName val="Gestion de Proyecto"/>
      <sheetName val="Ejecución del Proyecto"/>
      <sheetName val="PLAN ESTRATÉGICO - MIXTAS"/>
      <sheetName val="GESTION FINANCIERA MIXTAS"/>
      <sheetName val="Indicadores Financ_Hoja Apoyo"/>
      <sheetName val="Valoración Riesgos y Controles"/>
      <sheetName val="LISTA"/>
      <sheetName val="RIESGOS"/>
      <sheetName val="CONTROL"/>
      <sheetName val="Valoración Compon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5293">
          <cell r="C65293" t="str">
            <v>RESULTADO DEL EJERCICIO AUDITOR</v>
          </cell>
          <cell r="D65293" t="str">
            <v>MAXIMA CALIFICACION POSIBLE </v>
          </cell>
        </row>
        <row r="65294">
          <cell r="C65294" t="str">
            <v>CON INCIDENCIA FISCAL</v>
          </cell>
          <cell r="D65294">
            <v>0.3</v>
          </cell>
        </row>
        <row r="65295">
          <cell r="C65295" t="str">
            <v>CON INCID. FISCAL Y PRES. DISCIPLINARIA</v>
          </cell>
          <cell r="D65295">
            <v>0.3</v>
          </cell>
        </row>
        <row r="65296">
          <cell r="C65296" t="str">
            <v>CON INCID. FISCAL Y PRES. PENAL</v>
          </cell>
          <cell r="D65296">
            <v>0.3</v>
          </cell>
        </row>
        <row r="65297">
          <cell r="C65297" t="str">
            <v>CON INCID. FISCAL, PRES. DISCPL Y PENAL</v>
          </cell>
          <cell r="D65297">
            <v>0.3</v>
          </cell>
        </row>
        <row r="65298">
          <cell r="C65298" t="str">
            <v>CON PRES. INCID. PENAL</v>
          </cell>
          <cell r="D65298">
            <v>0.6</v>
          </cell>
        </row>
        <row r="65299">
          <cell r="C65299" t="str">
            <v>CON PRES. INC. PENAL Y DISCIPLINARIA</v>
          </cell>
          <cell r="D65299">
            <v>0.6</v>
          </cell>
        </row>
        <row r="65300">
          <cell r="C65300" t="str">
            <v>CON PRES. INC. DISCIPLINARIA</v>
          </cell>
          <cell r="D65300">
            <v>0.6</v>
          </cell>
        </row>
        <row r="65301">
          <cell r="C65301" t="str">
            <v>SOLO ADMINISTRATIVOS</v>
          </cell>
          <cell r="D65301">
            <v>0.8</v>
          </cell>
        </row>
        <row r="65302">
          <cell r="C65302" t="str">
            <v>SIN HALLAZGOS</v>
          </cell>
          <cell r="D65302">
            <v>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3">
          <cell r="A3" t="str">
            <v>1. Gestión_Financiera_y_Contable</v>
          </cell>
        </row>
        <row r="4">
          <cell r="A4" t="str">
            <v>2. Gestión_Presupuestal_Contractual_y_del_Gasto</v>
          </cell>
        </row>
      </sheetData>
      <sheetData sheetId="36">
        <row r="5">
          <cell r="C5">
            <v>3</v>
          </cell>
        </row>
        <row r="6">
          <cell r="C6">
            <v>2</v>
          </cell>
        </row>
        <row r="7">
          <cell r="C7">
            <v>1</v>
          </cell>
        </row>
      </sheetData>
      <sheetData sheetId="37">
        <row r="2">
          <cell r="I2" t="str">
            <v>Adecuado</v>
          </cell>
          <cell r="L2" t="str">
            <v>Documentado</v>
          </cell>
        </row>
        <row r="3">
          <cell r="I3" t="str">
            <v>Parcial</v>
          </cell>
          <cell r="L3" t="str">
            <v>No documentado</v>
          </cell>
          <cell r="N3" t="str">
            <v>Existe</v>
          </cell>
        </row>
        <row r="4">
          <cell r="I4" t="str">
            <v>Inadecuado</v>
          </cell>
          <cell r="N4" t="str">
            <v>Parcial</v>
          </cell>
        </row>
        <row r="5">
          <cell r="I5" t="str">
            <v>Inexistente</v>
          </cell>
          <cell r="N5" t="str">
            <v>No existe</v>
          </cell>
        </row>
        <row r="8">
          <cell r="R8" t="str">
            <v>Preventivo</v>
          </cell>
        </row>
        <row r="9">
          <cell r="L9" t="str">
            <v>Razonable</v>
          </cell>
          <cell r="R9" t="str">
            <v>Correctivo</v>
          </cell>
        </row>
        <row r="10">
          <cell r="L10" t="str">
            <v>No razonable</v>
          </cell>
        </row>
        <row r="12">
          <cell r="R12" t="str">
            <v>Existe</v>
          </cell>
        </row>
        <row r="13">
          <cell r="R13" t="str">
            <v>No existe</v>
          </cell>
        </row>
        <row r="19">
          <cell r="X19" t="str">
            <v>No</v>
          </cell>
        </row>
        <row r="20">
          <cell r="T20" t="str">
            <v>SIN HALLAZGOS</v>
          </cell>
          <cell r="X20" t="str">
            <v>Si</v>
          </cell>
        </row>
        <row r="21">
          <cell r="T21" t="str">
            <v>HALLAZGOS SIN INCIDENCIA FISCAL</v>
          </cell>
        </row>
        <row r="22">
          <cell r="T22" t="str">
            <v>HALLAZGOS CON INCIDENCIA FISCAL</v>
          </cell>
        </row>
        <row r="23">
          <cell r="N23" t="str">
            <v>Automatico</v>
          </cell>
        </row>
        <row r="24">
          <cell r="N24" t="str">
            <v>Manual</v>
          </cell>
        </row>
        <row r="28">
          <cell r="K28" t="str">
            <v>SI</v>
          </cell>
        </row>
        <row r="29">
          <cell r="K29" t="str">
            <v>NO</v>
          </cell>
        </row>
      </sheetData>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IOS"/>
      <sheetName val="CONSOLIDADO GENERAL"/>
      <sheetName val="CONTROL FISCAL INTERNO"/>
      <sheetName val="PLAN MJTO"/>
      <sheetName val="CONTRATACION"/>
      <sheetName val="PQRS"/>
      <sheetName val="2.2. PLANES, PROGRAMAS, PROY-CB"/>
      <sheetName val="METAS AMBIENTALES"/>
      <sheetName val="ESTADOS CONTABLES"/>
      <sheetName val="GESTION FINANCIERA"/>
      <sheetName val="conexion"/>
      <sheetName val="tabla "/>
      <sheetName val="segplan"/>
      <sheetName val="tabla local"/>
      <sheetName val="segplan local"/>
      <sheetName val="C INTERNO CONTABLE"/>
    </sheetNames>
    <sheetDataSet>
      <sheetData sheetId="0"/>
      <sheetData sheetId="1"/>
      <sheetData sheetId="2"/>
      <sheetData sheetId="3"/>
      <sheetData sheetId="4">
        <row r="65336">
          <cell r="A65336" t="str">
            <v>SECRETARIA DE EDUCACION</v>
          </cell>
        </row>
        <row r="65337">
          <cell r="A65337" t="str">
            <v>SECRETARIA DISTRITAL DE CULTURA, RECREACION Y DEPORTE</v>
          </cell>
        </row>
        <row r="65338">
          <cell r="A65338" t="str">
            <v>SECRETARIA DISTRITAL DE AMBIENTE</v>
          </cell>
        </row>
        <row r="65339">
          <cell r="A65339" t="str">
            <v>DEPARTAMENTO ADMINISTRATIVO DE LA DEFENSORIA DEL ESPACIO PUBLICO-DADEP.</v>
          </cell>
        </row>
        <row r="65340">
          <cell r="A65340" t="str">
            <v>FONDO PARA LA PREVENCION Y ATENCION DE EMERGENCIAS - FOPAE-DPAE.</v>
          </cell>
        </row>
        <row r="65341">
          <cell r="A65341" t="str">
            <v>CURADURIA NO. 1 DE BOGOTA</v>
          </cell>
        </row>
        <row r="65342">
          <cell r="A65342" t="str">
            <v>CURADURIA NO. 3 DE BOGOTA</v>
          </cell>
        </row>
        <row r="65343">
          <cell r="A65343" t="str">
            <v>CURADURIA NO. 2 DE BOGOTA</v>
          </cell>
        </row>
        <row r="65344">
          <cell r="A65344" t="str">
            <v>FONDO DE PRESTACIONES ECONOMICAS, CESANTIAS Y PENSIONES-FONCEP</v>
          </cell>
        </row>
        <row r="65345">
          <cell r="A65345" t="str">
            <v>CURADURIA NO. 4 DE BOGOTA</v>
          </cell>
        </row>
        <row r="65346">
          <cell r="A65346" t="str">
            <v>CAJA DE LA VIVIENDA POPULAR DE BOGOTA D.C. - CVP.</v>
          </cell>
        </row>
        <row r="65347">
          <cell r="A65347" t="str">
            <v>CURADURIA NO. 5 DE BOGOTA.</v>
          </cell>
        </row>
        <row r="65348">
          <cell r="A65348" t="str">
            <v>INSTITUTO DISTRITAL PARA LA RECREACION Y EL DEPORTE - IDRD</v>
          </cell>
        </row>
        <row r="65349">
          <cell r="A65349" t="str">
            <v>INSTITUTO DISTRITAL DEL PATRIMONIO CULTURAL -IDPC</v>
          </cell>
        </row>
        <row r="65350">
          <cell r="A65350" t="str">
            <v>FUNDACION GILBERTO ALZATE AVENDAÑO.</v>
          </cell>
        </row>
        <row r="65351">
          <cell r="A65351" t="str">
            <v>ORQUESTA FILARMONICA DE BOGOTA, D.C.</v>
          </cell>
        </row>
        <row r="65352">
          <cell r="A65352" t="str">
            <v>JARDIN BOTANICO DE BOGOTA JOSE CELESTINO MUTIS.</v>
          </cell>
        </row>
        <row r="65353">
          <cell r="A65353" t="str">
            <v>INSTITUTO PARA LA INVESTIGACION EDUCATIVA Y EL DESARROLLO PEDAGOGICO- IDEP.</v>
          </cell>
        </row>
        <row r="65354">
          <cell r="A65354" t="str">
            <v>INSTITUTO DISTRITAL DE LAS ARTES - IDARTES</v>
          </cell>
        </row>
        <row r="65355">
          <cell r="A65355" t="str">
            <v>UNIVERSIDAD DISTRITAL FRANCISCO JOSE DE CALDAS.</v>
          </cell>
        </row>
        <row r="65356">
          <cell r="A65356" t="str">
            <v>EMPRESA DE TRANSPORTE DEL TERCER MILENIO -TRANSMILENIO S.A.</v>
          </cell>
        </row>
        <row r="65357">
          <cell r="A65357" t="str">
            <v>EMPRESA DE RENOVACION URBANA - ERU.</v>
          </cell>
        </row>
        <row r="65358">
          <cell r="A65358" t="str">
            <v>FONDO DE EDUCACIÓN Y SEGURIDAD VIAL - FONDATT.  “EN LIQUIDACIÓN”</v>
          </cell>
        </row>
        <row r="65359">
          <cell r="A65359" t="str">
            <v>INSTITUTO DE DESARROLLO URBANO - IDU.</v>
          </cell>
        </row>
        <row r="65360">
          <cell r="A65360" t="str">
            <v>METROVIVIENDA.</v>
          </cell>
        </row>
        <row r="65361">
          <cell r="A65361" t="str">
            <v>UNIDAD ADMINISTRATIVA ESPECIAL DE REHABILITACION Y MANTENIMIENTO VIAL</v>
          </cell>
        </row>
        <row r="65362">
          <cell r="A65362" t="str">
            <v>SECRETARIA DE TRANSITO Y TRANSPORTE -STT.</v>
          </cell>
        </row>
        <row r="65363">
          <cell r="A65363" t="str">
            <v>TERMINAL DE TRANSPORTE S.A.</v>
          </cell>
        </row>
        <row r="65364">
          <cell r="A65364" t="str">
            <v>SECRETARIA DISTRITAL DE MOVILIDAD</v>
          </cell>
        </row>
        <row r="65365">
          <cell r="A65365" t="str">
            <v>FIDUCIARIA BANCOLOMBIA S.A. - FIDEICOMISO P.A. CIUDADELA METROVIVIENDA - USME</v>
          </cell>
        </row>
        <row r="65366">
          <cell r="A65366" t="str">
            <v>CONSORCIO FBP 2005</v>
          </cell>
        </row>
        <row r="65367">
          <cell r="A65367" t="str">
            <v>SECRETARIA DISTRITAL DE DESARROLLO ECONOMICO</v>
          </cell>
        </row>
        <row r="65368">
          <cell r="A65368" t="str">
            <v>INSTITUTO DISTRITAL DE TURISMO</v>
          </cell>
        </row>
        <row r="65369">
          <cell r="A65369" t="str">
            <v>CORPORACION PARA EL DESARROLLO Y LA PRODUCTIVIDAD BOGOTA REGION - INVEST IN BOGOTA</v>
          </cell>
        </row>
        <row r="65370">
          <cell r="A65370" t="str">
            <v>SECRETARIA DISTRITAL DE INTEGRACION SOCIAL</v>
          </cell>
        </row>
        <row r="65371">
          <cell r="A65371" t="str">
            <v>HOSPITAL EL TUNAL, III NIVEL</v>
          </cell>
        </row>
        <row r="65372">
          <cell r="A65372" t="str">
            <v>HOSPITAL LA VICTORIA, III NIVEL</v>
          </cell>
        </row>
        <row r="65373">
          <cell r="A65373" t="str">
            <v>HOSPITAL OCCIDENTE DE KENNEDY, III NIVEL</v>
          </cell>
        </row>
        <row r="65374">
          <cell r="A65374" t="str">
            <v>HOSPITAL SANTA CLARA, III NIVEL</v>
          </cell>
        </row>
        <row r="65375">
          <cell r="A65375" t="str">
            <v>HOSPITAL SIMON BOLIVAR, III NIVEL</v>
          </cell>
        </row>
        <row r="65376">
          <cell r="A65376" t="str">
            <v>HOSPITAL CENTRO ORIENTE, II NIVEL</v>
          </cell>
        </row>
        <row r="65377">
          <cell r="A65377" t="str">
            <v>HOSPITAL BOSA, II NIVEL</v>
          </cell>
        </row>
        <row r="65378">
          <cell r="A65378" t="str">
            <v>HOSPITAL ENGATIVA, II NIVEL</v>
          </cell>
        </row>
        <row r="65379">
          <cell r="A65379" t="str">
            <v>HOSPITAL FONTIBON, II NIVEL</v>
          </cell>
        </row>
        <row r="65380">
          <cell r="A65380" t="str">
            <v>HOSPITAL MEISSEN, II NIVEL</v>
          </cell>
        </row>
        <row r="65381">
          <cell r="A65381" t="str">
            <v>HOSPITAL SAN BLAS, II NIVEL</v>
          </cell>
        </row>
        <row r="65382">
          <cell r="A65382" t="str">
            <v>HOSPITAL TUNJUELITO, II NIVEL</v>
          </cell>
        </row>
        <row r="65383">
          <cell r="A65383" t="str">
            <v>HOSPITAL CHAPINERO, I NIVEL</v>
          </cell>
        </row>
        <row r="65384">
          <cell r="A65384" t="str">
            <v>HOSPITAL NAZARETH, I NIVEL</v>
          </cell>
        </row>
        <row r="65385">
          <cell r="A65385" t="str">
            <v>HOSPITAL SUBA, I NIVEL</v>
          </cell>
        </row>
        <row r="65386">
          <cell r="A65386" t="str">
            <v>HOSPITAL USAQUEN, I NIVEL</v>
          </cell>
        </row>
        <row r="65387">
          <cell r="A65387" t="str">
            <v>HOSPITAL USME, I NIVEL</v>
          </cell>
        </row>
        <row r="65388">
          <cell r="A65388" t="str">
            <v>HOSPITAL DEL SUR, I NIVEL</v>
          </cell>
        </row>
        <row r="65389">
          <cell r="A65389" t="str">
            <v>HOSPITAL PABLO VI BOSA, I NIVEL</v>
          </cell>
        </row>
        <row r="65390">
          <cell r="A65390" t="str">
            <v>HOSPITAL RAFAEL URIBE URIBE, I NIVEL</v>
          </cell>
        </row>
        <row r="65391">
          <cell r="A65391" t="str">
            <v>HOSPITAL SAN CRISTOBAL, I NIVEL</v>
          </cell>
        </row>
        <row r="65392">
          <cell r="A65392" t="str">
            <v>HOSPITAL VISTA HERMOSA, I NIVEL</v>
          </cell>
        </row>
        <row r="65393">
          <cell r="A65393" t="str">
            <v>INSTITUTO DISTRITAL PARA LA PROTECCION DE JUVENTUD Y LA NIÑEZ DESAMPARADA-IDIPRON.</v>
          </cell>
        </row>
        <row r="65394">
          <cell r="A65394" t="str">
            <v>LOTERIA DE BOGOTA, D.C.</v>
          </cell>
        </row>
        <row r="65395">
          <cell r="A65395" t="str">
            <v>FONDO FINANCIERO DISTRITAL DE SALUD</v>
          </cell>
        </row>
        <row r="65396">
          <cell r="A65396" t="str">
            <v>SECRETARIA DISTRITAL DE SALUD</v>
          </cell>
        </row>
        <row r="65397">
          <cell r="A65397" t="str">
            <v>CAPITAL SALUD EPS-S S.A.S</v>
          </cell>
        </row>
        <row r="65398">
          <cell r="A65398" t="str">
            <v>CONCEJO DE BOGOTA, D.C.</v>
          </cell>
        </row>
        <row r="65399">
          <cell r="A65399" t="str">
            <v>INSTITUTO DISTRITAL DE LA PARTICIPACION Y ACCION COMUNAL</v>
          </cell>
        </row>
        <row r="65400">
          <cell r="A65400" t="str">
            <v>UNIDAD ADMINISTRATIVA ESPECIAL DE CATASTRO DISTRITAL</v>
          </cell>
        </row>
        <row r="65401">
          <cell r="A65401" t="str">
            <v>SECRETARIA DISTRITAL DE PLANEACION</v>
          </cell>
        </row>
        <row r="65402">
          <cell r="A65402" t="str">
            <v>DEPARTAMENTO ADMINISTRATIVOSERVICIO CIVIL DISTRITAL -DASCD.</v>
          </cell>
        </row>
        <row r="65403">
          <cell r="A65403" t="str">
            <v>FONDO DE VIGILANCIA Y SEGURIDAD DE BOGOTA, D.C.</v>
          </cell>
        </row>
        <row r="65404">
          <cell r="A65404" t="str">
            <v>INSTITUTO PARA LA ECONOMIA SOCIAL-IPES</v>
          </cell>
        </row>
        <row r="65405">
          <cell r="A65405" t="str">
            <v>PERSONERIA DE BOGOTA, D.C.</v>
          </cell>
        </row>
        <row r="65406">
          <cell r="A65406" t="str">
            <v>SECRETARIA DE GOBIERNO</v>
          </cell>
        </row>
        <row r="65407">
          <cell r="A65407" t="str">
            <v>SECRETARIA DISTRITAL DE HACIENDA</v>
          </cell>
        </row>
        <row r="65408">
          <cell r="A65408" t="str">
            <v>SECRETARIA GENERAL DE LA ALCALDIAMAYOR DE BOGOTAD.C.</v>
          </cell>
        </row>
        <row r="65409">
          <cell r="A65409" t="str">
            <v>VEEDURIA DISTRITAL.</v>
          </cell>
        </row>
        <row r="65410">
          <cell r="A65410" t="str">
            <v>UNIDAD ADMINISTRATIVA ESPECIAL CUERPO OFICIAL DE BOMBEROS</v>
          </cell>
        </row>
        <row r="65411">
          <cell r="A65411" t="str">
            <v>CONSORCIO FBP - 2008</v>
          </cell>
        </row>
        <row r="65412">
          <cell r="A65412" t="str">
            <v>CENTRO INTERACTIVO DE CIENCIA Y TECNOLOGIA - MALOKA</v>
          </cell>
        </row>
        <row r="65413">
          <cell r="A65413" t="str">
            <v>SECRETARIA DE LA MUJER</v>
          </cell>
        </row>
        <row r="65414">
          <cell r="A65414" t="str">
            <v>FDL USAQUEN.</v>
          </cell>
        </row>
        <row r="65415">
          <cell r="A65415" t="str">
            <v>FDL CHAPINERO.</v>
          </cell>
        </row>
        <row r="65416">
          <cell r="A65416" t="str">
            <v>FDL SANTAFE.</v>
          </cell>
        </row>
        <row r="65417">
          <cell r="A65417" t="str">
            <v>FDL SAN CRISTOBAL.</v>
          </cell>
        </row>
        <row r="65418">
          <cell r="A65418" t="str">
            <v>FDL USME.</v>
          </cell>
        </row>
        <row r="65419">
          <cell r="A65419" t="str">
            <v>FDL TUNJUELITO.</v>
          </cell>
        </row>
        <row r="65420">
          <cell r="A65420" t="str">
            <v>FDL BOSA.</v>
          </cell>
        </row>
        <row r="65421">
          <cell r="A65421" t="str">
            <v>FDL KENNEDY.</v>
          </cell>
        </row>
        <row r="65422">
          <cell r="A65422" t="str">
            <v>FDL FONTIBON.</v>
          </cell>
        </row>
        <row r="65423">
          <cell r="A65423" t="str">
            <v>FDL ENGATIVA.</v>
          </cell>
        </row>
        <row r="65424">
          <cell r="A65424" t="str">
            <v>FDL SUBA.</v>
          </cell>
        </row>
        <row r="65425">
          <cell r="A65425" t="str">
            <v>FDL BARRIOS UNIDOS.</v>
          </cell>
        </row>
        <row r="65426">
          <cell r="A65426" t="str">
            <v>FDL TEUSAQUILLO.</v>
          </cell>
        </row>
        <row r="65427">
          <cell r="A65427" t="str">
            <v>FDL MARTIRES.</v>
          </cell>
        </row>
        <row r="65428">
          <cell r="A65428" t="str">
            <v>FDL ANTONIO NARIÑO.</v>
          </cell>
        </row>
        <row r="65429">
          <cell r="A65429" t="str">
            <v>FDL PUENTE ARANDA.</v>
          </cell>
        </row>
        <row r="65430">
          <cell r="A65430" t="str">
            <v>FDL LA CANDELARIA.</v>
          </cell>
        </row>
        <row r="65431">
          <cell r="A65431" t="str">
            <v>FDL RAFAEL URIBE URIBE.</v>
          </cell>
        </row>
        <row r="65432">
          <cell r="A65432" t="str">
            <v>FDL CIUDAD BOLIVAR.</v>
          </cell>
        </row>
        <row r="65433">
          <cell r="A65433" t="str">
            <v>FDL SUMAPAZ.</v>
          </cell>
        </row>
        <row r="65434">
          <cell r="A65434" t="str">
            <v>UEL GOBIERNO</v>
          </cell>
        </row>
        <row r="65435">
          <cell r="A65435" t="str">
            <v>UEL IDU</v>
          </cell>
        </row>
        <row r="65436">
          <cell r="A65436" t="str">
            <v>UEL IDCT</v>
          </cell>
        </row>
        <row r="65437">
          <cell r="A65437" t="str">
            <v>UEL SALUD</v>
          </cell>
        </row>
        <row r="65438">
          <cell r="A65438" t="str">
            <v>UEL DAAC</v>
          </cell>
        </row>
        <row r="65439">
          <cell r="A65439" t="str">
            <v>UEL DAMA</v>
          </cell>
        </row>
        <row r="65440">
          <cell r="A65440" t="str">
            <v>UEL EAAB</v>
          </cell>
        </row>
        <row r="65441">
          <cell r="A65441" t="str">
            <v>UEL IDRD</v>
          </cell>
        </row>
        <row r="65442">
          <cell r="A65442" t="str">
            <v>UEL EDUCACION</v>
          </cell>
        </row>
        <row r="65443">
          <cell r="A65443" t="str">
            <v>UEL DABS</v>
          </cell>
        </row>
        <row r="65444">
          <cell r="A65444" t="str">
            <v>CANAL CAPITAL LTDA..</v>
          </cell>
        </row>
        <row r="65445">
          <cell r="A65445" t="str">
            <v>COMPAÑIA DE DISTRIBUCION Y COMERCIALIZACION DE ENERGIA -CODENSA S.A ESP-</v>
          </cell>
        </row>
        <row r="65446">
          <cell r="A65446" t="str">
            <v>COLOMBIA MOVIL S.A. ESP</v>
          </cell>
        </row>
        <row r="65447">
          <cell r="A65447" t="str">
            <v>COMPAÑIA COLOMBIANA DE SERVICIOS DE VALOR AGREGADO Y TELEMATICO S.A. ESP COLVATEL S.A. ESP.</v>
          </cell>
        </row>
        <row r="65448">
          <cell r="A65448" t="str">
            <v>EMGESA S.A. ESP</v>
          </cell>
        </row>
        <row r="65449">
          <cell r="A65449" t="str">
            <v>PATRIMONIO AUTONOMO CONCESION ASEO D.C. - FIDUCOLOMBIA S.A.</v>
          </cell>
        </row>
        <row r="65450">
          <cell r="A65450" t="str">
            <v>EMPRESA DE ACUEDUCTO Y ALCANTARILLADO DE BOGOTA -EAAB ESP-</v>
          </cell>
        </row>
        <row r="65451">
          <cell r="A65451" t="str">
            <v>EMPRESA DE TELECOMUNICACIONES DE BOGOTA -ETB S.A. ESP-</v>
          </cell>
        </row>
        <row r="65452">
          <cell r="A65452" t="str">
            <v>AGUAS DE BOGOTA S.A. E.S.P.</v>
          </cell>
        </row>
        <row r="65453">
          <cell r="A65453" t="str">
            <v>EMPRESA DE ENERGIA DE BOGOTA -EEB S.A. ESP-</v>
          </cell>
        </row>
        <row r="65454">
          <cell r="A65454" t="str">
            <v>UNIDAD ADMINISTRATIVA ESPECIAL DE SERVICIOS PUBLICOS</v>
          </cell>
        </row>
        <row r="65455">
          <cell r="A65455" t="str">
            <v>GAS NATURAL S.A. ESP</v>
          </cell>
        </row>
        <row r="65456">
          <cell r="A65456" t="str">
            <v>EMPRESA COMERCIAL DEL SERVICIO DE ASEO S.A. E.S.P. ECSA E.S.P.</v>
          </cell>
        </row>
        <row r="65457">
          <cell r="A65457" t="str">
            <v>SECRETARIA DISTRITAL DEL HABITAT</v>
          </cell>
        </row>
        <row r="65458">
          <cell r="A65458" t="str">
            <v>FIDUCIARIA BANCOLOMBIA PATRIMONIO AUTONOMO EEB S.A. ESP</v>
          </cell>
        </row>
        <row r="65459">
          <cell r="A65459" t="str">
            <v>TRANSPORTADORA COLOMBIANA DE GAS S.A. EMPRESA DE SERVICIOS PUBLICOS - TRANSCOGAS S.A. E.S.P.</v>
          </cell>
        </row>
        <row r="65460">
          <cell r="A65460" t="str">
            <v>P.A. EMPRESA DE TELEFONOS DE BOGOTA E.S.P</v>
          </cell>
        </row>
        <row r="65461">
          <cell r="A65461" t="str">
            <v>TRANSPORTADORA DE GAS INTERNACIONAL S.A. E.S.P. - TGI S.A E.S.P</v>
          </cell>
        </row>
        <row r="65462">
          <cell r="A65462" t="str">
            <v>FIDUCIARIA BANCOLOMBIA S.A., CONSORCIO ACUEDUCTO 2008</v>
          </cell>
        </row>
        <row r="65463">
          <cell r="A65463" t="str">
            <v>EMPRESA DE ENERGIA DE CUNDINAMARCA S.A. ESP</v>
          </cell>
        </row>
        <row r="65464">
          <cell r="A65464" t="str">
            <v>EMPRESA PRESTADORA DE SERVICIOS PUBLICOS MIXTA GESTAGUAS S.A. E.S.P.</v>
          </cell>
        </row>
        <row r="65465">
          <cell r="A65465" t="str">
            <v>CONTRALORIA DE BOGOTA</v>
          </cell>
        </row>
        <row r="65466">
          <cell r="A65466" t="str">
            <v>RED PERU - TRANSMISION DE ELECTRICIDAD RED DE ENERGIA DEL PERU S.A.</v>
          </cell>
        </row>
        <row r="65467">
          <cell r="A65467" t="str">
            <v>CTM PERU - TRANSMISION DE ELECTRICIDAD CONSORCIO TRNSMANTARO S.A</v>
          </cell>
        </row>
        <row r="65468">
          <cell r="A65468" t="str">
            <v>CONTUGAS - PERU DISTIBUIDORA DE GAS S.A.C</v>
          </cell>
        </row>
        <row r="65469">
          <cell r="A65469" t="str">
            <v>CALIDDA - DISTRIBUIDORA DE GAS PERU BAJA GAS NATURAL DE LIMA Y CALLAO S.A.</v>
          </cell>
        </row>
        <row r="65470">
          <cell r="A65470" t="str">
            <v>PROMIGAS S.A. E.S.P</v>
          </cell>
        </row>
        <row r="65476">
          <cell r="A65476" t="str">
            <v>ETAPA 1</v>
          </cell>
        </row>
        <row r="65477">
          <cell r="A65477" t="str">
            <v>ETAPA 2</v>
          </cell>
        </row>
        <row r="65478">
          <cell r="A65478" t="str">
            <v>ETAPA 3</v>
          </cell>
        </row>
        <row r="65479">
          <cell r="A65479" t="str">
            <v>ETAPA 1 Y 2</v>
          </cell>
        </row>
        <row r="65480">
          <cell r="A65480" t="str">
            <v>ETAPAS 2 Y 3</v>
          </cell>
        </row>
        <row r="65481">
          <cell r="A65481" t="str">
            <v>TODAS LAS ETAPAS</v>
          </cell>
        </row>
      </sheetData>
      <sheetData sheetId="5"/>
      <sheetData sheetId="6"/>
      <sheetData sheetId="7"/>
      <sheetData sheetId="8"/>
      <sheetData sheetId="9"/>
      <sheetData sheetId="10">
        <row r="3">
          <cell r="A3">
            <v>201</v>
          </cell>
        </row>
      </sheetData>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
      <sheetName val="FENECIMIENTO_PUBLICAS"/>
      <sheetName val="FENECIMIENTO_E MIXTAS"/>
      <sheetName val="PT 09-AF MATERIALIDAD EF MCGR"/>
      <sheetName val="FENECIMIENTO_CONSOLIDADO  (2)"/>
      <sheetName val="FENECIMIENTO"/>
      <sheetName val="LISTA MATERIALIDAD CGR"/>
      <sheetName val="PT 09-AF MATERIALIDAD ESTADOS F"/>
      <sheetName val="PT 09-AF MATERIALIDAD PRESUPUES"/>
      <sheetName val="PT 10-AF A.HALLAZGOS OPINIÓN EF"/>
      <sheetName val="PT 10-AF A.HALLAZGOS OPINIÓN PR"/>
      <sheetName val="Hoja2"/>
      <sheetName val="GESTION PROYECTOS Y CONTRATOS"/>
      <sheetName val="GESTIÓN CONTRACTUAL_PUBLICAS"/>
      <sheetName val=" PLANE PROGRAMAS PROYECTOS CGSC"/>
      <sheetName val="PLANES, PROGRAMAS, PROYECTOS"/>
      <sheetName val="conexión"/>
      <sheetName val="tabla_entidades "/>
      <sheetName val="segplan_entidades"/>
      <sheetName val="segplan_población"/>
      <sheetName val="base_gasto_inversión"/>
      <sheetName val="tabla_gasto_inversión"/>
      <sheetName val="muestra_inversión"/>
      <sheetName val="PACA"/>
      <sheetName val="SIAC"/>
      <sheetName val="GESTION FINANCIERA PUBLICAS"/>
      <sheetName val="GESTIÓN CONTRACTUAL_MIXTAS"/>
      <sheetName val="proceso"/>
      <sheetName val="Variables"/>
      <sheetName val="Gestion de Proyecto"/>
      <sheetName val="Ejecución del Proyecto"/>
      <sheetName val="PLAN ESTRATÉGICO - MIXTAS"/>
      <sheetName val="GESTION FINANCIERA MIXTAS"/>
      <sheetName val="Indicadores Financ_Hoja Apoyo"/>
      <sheetName val="Valoración Riesgos y Controles"/>
      <sheetName val="LISTA"/>
      <sheetName val="RIESGOS"/>
      <sheetName val="CONTROL"/>
      <sheetName val="Valoración Compon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65283">
          <cell r="C65283" t="str">
            <v>CON INCIDENCIA FISCAL</v>
          </cell>
        </row>
        <row r="65284">
          <cell r="C65284" t="str">
            <v>CON INCID. FISCAL Y PRES. DISCIPLINARIA</v>
          </cell>
        </row>
        <row r="65285">
          <cell r="C65285" t="str">
            <v>CON INCID. FISCAL Y PRES. PENAL</v>
          </cell>
        </row>
        <row r="65286">
          <cell r="C65286" t="str">
            <v>CON INCID. FISCAL, PRES. DISCPL Y PENAL</v>
          </cell>
        </row>
        <row r="65287">
          <cell r="C65287" t="str">
            <v>CON PRES. INCID. PENAL</v>
          </cell>
        </row>
        <row r="65288">
          <cell r="C65288" t="str">
            <v>CON PRES. INC. PENAL Y DISCIPLINARIA</v>
          </cell>
        </row>
        <row r="65289">
          <cell r="C65289" t="str">
            <v>CON PRES. INC. DISCIPLINARIA</v>
          </cell>
        </row>
        <row r="65290">
          <cell r="C65290" t="str">
            <v>SOLO ADMINISTRATIVOS</v>
          </cell>
        </row>
        <row r="65291">
          <cell r="C65291" t="str">
            <v>SIN HALLAZGOS</v>
          </cell>
        </row>
      </sheetData>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ción CI Financiero"/>
      <sheetName val="LISTA"/>
    </sheetNames>
    <sheetDataSet>
      <sheetData sheetId="0"/>
      <sheetData sheetId="1">
        <row r="2">
          <cell r="E2" t="str">
            <v>Si</v>
          </cell>
        </row>
        <row r="3">
          <cell r="E3" t="str">
            <v>Parcial</v>
          </cell>
        </row>
        <row r="4">
          <cell r="E4"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5A93B-A8BB-43D0-92C9-0D4301ECFE3D}">
  <sheetPr>
    <tabColor rgb="FFFFFF00"/>
  </sheetPr>
  <dimension ref="B1:AQ635"/>
  <sheetViews>
    <sheetView topLeftCell="A6" zoomScale="70" zoomScaleNormal="70" workbookViewId="0">
      <selection activeCell="C6" sqref="C6:C9"/>
    </sheetView>
  </sheetViews>
  <sheetFormatPr baseColWidth="10" defaultRowHeight="15" x14ac:dyDescent="0.2"/>
  <cols>
    <col min="1" max="1" width="11.42578125" style="5"/>
    <col min="2" max="2" width="5.42578125" style="5" customWidth="1"/>
    <col min="3" max="3" width="34.5703125" style="60" customWidth="1"/>
    <col min="4" max="4" width="27.85546875" style="60" customWidth="1"/>
    <col min="5" max="5" width="18.140625" style="58" customWidth="1"/>
    <col min="6" max="6" width="24" style="58" customWidth="1"/>
    <col min="7" max="7" width="20.85546875" style="58" customWidth="1"/>
    <col min="8" max="8" width="16.140625" style="58" customWidth="1"/>
    <col min="9" max="9" width="15.85546875" style="58" customWidth="1"/>
    <col min="10" max="10" width="30.28515625" style="60" customWidth="1"/>
    <col min="11" max="11" width="26.85546875" style="60" customWidth="1"/>
    <col min="12" max="12" width="16.85546875" style="60" customWidth="1"/>
    <col min="13" max="13" width="13.140625" style="60" customWidth="1"/>
    <col min="14" max="14" width="14" style="61" customWidth="1"/>
    <col min="15" max="15" width="17.28515625" style="60" customWidth="1"/>
    <col min="16" max="16" width="16.5703125" style="92" customWidth="1"/>
    <col min="17" max="17" width="15.42578125" style="60" customWidth="1"/>
    <col min="18" max="18" width="15.5703125" style="60" customWidth="1"/>
    <col min="19" max="19" width="25.85546875" style="60" customWidth="1"/>
    <col min="20" max="249" width="10.85546875" style="5"/>
    <col min="250" max="250" width="5.42578125" style="5" customWidth="1"/>
    <col min="251" max="251" width="34.5703125" style="5" customWidth="1"/>
    <col min="252" max="252" width="27.85546875" style="5" customWidth="1"/>
    <col min="253" max="253" width="18.140625" style="5" customWidth="1"/>
    <col min="254" max="254" width="24" style="5" customWidth="1"/>
    <col min="255" max="255" width="16" style="5" customWidth="1"/>
    <col min="256" max="256" width="16.140625" style="5" customWidth="1"/>
    <col min="257" max="257" width="15.85546875" style="5" customWidth="1"/>
    <col min="258" max="258" width="17.42578125" style="5" customWidth="1"/>
    <col min="259" max="260" width="16.85546875" style="5" customWidth="1"/>
    <col min="261" max="261" width="13.140625" style="5" customWidth="1"/>
    <col min="262" max="262" width="14" style="5" customWidth="1"/>
    <col min="263" max="263" width="17.28515625" style="5" customWidth="1"/>
    <col min="264" max="264" width="16.5703125" style="5" customWidth="1"/>
    <col min="265" max="265" width="15.42578125" style="5" customWidth="1"/>
    <col min="266" max="266" width="15.5703125" style="5" customWidth="1"/>
    <col min="267" max="267" width="25.85546875" style="5" customWidth="1"/>
    <col min="268" max="268" width="31.7109375" style="5" customWidth="1"/>
    <col min="269" max="269" width="34.140625" style="5" customWidth="1"/>
    <col min="270" max="270" width="37.7109375" style="5" customWidth="1"/>
    <col min="271" max="271" width="48.7109375" style="5" customWidth="1"/>
    <col min="272" max="272" width="29.42578125" style="5" customWidth="1"/>
    <col min="273" max="505" width="10.85546875" style="5"/>
    <col min="506" max="506" width="5.42578125" style="5" customWidth="1"/>
    <col min="507" max="507" width="34.5703125" style="5" customWidth="1"/>
    <col min="508" max="508" width="27.85546875" style="5" customWidth="1"/>
    <col min="509" max="509" width="18.140625" style="5" customWidth="1"/>
    <col min="510" max="510" width="24" style="5" customWidth="1"/>
    <col min="511" max="511" width="16" style="5" customWidth="1"/>
    <col min="512" max="512" width="16.140625" style="5" customWidth="1"/>
    <col min="513" max="513" width="15.85546875" style="5" customWidth="1"/>
    <col min="514" max="514" width="17.42578125" style="5" customWidth="1"/>
    <col min="515" max="516" width="16.85546875" style="5" customWidth="1"/>
    <col min="517" max="517" width="13.140625" style="5" customWidth="1"/>
    <col min="518" max="518" width="14" style="5" customWidth="1"/>
    <col min="519" max="519" width="17.28515625" style="5" customWidth="1"/>
    <col min="520" max="520" width="16.5703125" style="5" customWidth="1"/>
    <col min="521" max="521" width="15.42578125" style="5" customWidth="1"/>
    <col min="522" max="522" width="15.5703125" style="5" customWidth="1"/>
    <col min="523" max="523" width="25.85546875" style="5" customWidth="1"/>
    <col min="524" max="524" width="31.7109375" style="5" customWidth="1"/>
    <col min="525" max="525" width="34.140625" style="5" customWidth="1"/>
    <col min="526" max="526" width="37.7109375" style="5" customWidth="1"/>
    <col min="527" max="527" width="48.7109375" style="5" customWidth="1"/>
    <col min="528" max="528" width="29.42578125" style="5" customWidth="1"/>
    <col min="529" max="761" width="10.85546875" style="5"/>
    <col min="762" max="762" width="5.42578125" style="5" customWidth="1"/>
    <col min="763" max="763" width="34.5703125" style="5" customWidth="1"/>
    <col min="764" max="764" width="27.85546875" style="5" customWidth="1"/>
    <col min="765" max="765" width="18.140625" style="5" customWidth="1"/>
    <col min="766" max="766" width="24" style="5" customWidth="1"/>
    <col min="767" max="767" width="16" style="5" customWidth="1"/>
    <col min="768" max="768" width="16.140625" style="5" customWidth="1"/>
    <col min="769" max="769" width="15.85546875" style="5" customWidth="1"/>
    <col min="770" max="770" width="17.42578125" style="5" customWidth="1"/>
    <col min="771" max="772" width="16.85546875" style="5" customWidth="1"/>
    <col min="773" max="773" width="13.140625" style="5" customWidth="1"/>
    <col min="774" max="774" width="14" style="5" customWidth="1"/>
    <col min="775" max="775" width="17.28515625" style="5" customWidth="1"/>
    <col min="776" max="776" width="16.5703125" style="5" customWidth="1"/>
    <col min="777" max="777" width="15.42578125" style="5" customWidth="1"/>
    <col min="778" max="778" width="15.5703125" style="5" customWidth="1"/>
    <col min="779" max="779" width="25.85546875" style="5" customWidth="1"/>
    <col min="780" max="780" width="31.7109375" style="5" customWidth="1"/>
    <col min="781" max="781" width="34.140625" style="5" customWidth="1"/>
    <col min="782" max="782" width="37.7109375" style="5" customWidth="1"/>
    <col min="783" max="783" width="48.7109375" style="5" customWidth="1"/>
    <col min="784" max="784" width="29.42578125" style="5" customWidth="1"/>
    <col min="785" max="1017" width="10.85546875" style="5"/>
    <col min="1018" max="1018" width="5.42578125" style="5" customWidth="1"/>
    <col min="1019" max="1019" width="34.5703125" style="5" customWidth="1"/>
    <col min="1020" max="1020" width="27.85546875" style="5" customWidth="1"/>
    <col min="1021" max="1021" width="18.140625" style="5" customWidth="1"/>
    <col min="1022" max="1022" width="24" style="5" customWidth="1"/>
    <col min="1023" max="1023" width="16" style="5" customWidth="1"/>
    <col min="1024" max="1024" width="16.140625" style="5" customWidth="1"/>
    <col min="1025" max="1025" width="15.85546875" style="5" customWidth="1"/>
    <col min="1026" max="1026" width="17.42578125" style="5" customWidth="1"/>
    <col min="1027" max="1028" width="16.85546875" style="5" customWidth="1"/>
    <col min="1029" max="1029" width="13.140625" style="5" customWidth="1"/>
    <col min="1030" max="1030" width="14" style="5" customWidth="1"/>
    <col min="1031" max="1031" width="17.28515625" style="5" customWidth="1"/>
    <col min="1032" max="1032" width="16.5703125" style="5" customWidth="1"/>
    <col min="1033" max="1033" width="15.42578125" style="5" customWidth="1"/>
    <col min="1034" max="1034" width="15.5703125" style="5" customWidth="1"/>
    <col min="1035" max="1035" width="25.85546875" style="5" customWidth="1"/>
    <col min="1036" max="1036" width="31.7109375" style="5" customWidth="1"/>
    <col min="1037" max="1037" width="34.140625" style="5" customWidth="1"/>
    <col min="1038" max="1038" width="37.7109375" style="5" customWidth="1"/>
    <col min="1039" max="1039" width="48.7109375" style="5" customWidth="1"/>
    <col min="1040" max="1040" width="29.42578125" style="5" customWidth="1"/>
    <col min="1041" max="1273" width="10.85546875" style="5"/>
    <col min="1274" max="1274" width="5.42578125" style="5" customWidth="1"/>
    <col min="1275" max="1275" width="34.5703125" style="5" customWidth="1"/>
    <col min="1276" max="1276" width="27.85546875" style="5" customWidth="1"/>
    <col min="1277" max="1277" width="18.140625" style="5" customWidth="1"/>
    <col min="1278" max="1278" width="24" style="5" customWidth="1"/>
    <col min="1279" max="1279" width="16" style="5" customWidth="1"/>
    <col min="1280" max="1280" width="16.140625" style="5" customWidth="1"/>
    <col min="1281" max="1281" width="15.85546875" style="5" customWidth="1"/>
    <col min="1282" max="1282" width="17.42578125" style="5" customWidth="1"/>
    <col min="1283" max="1284" width="16.85546875" style="5" customWidth="1"/>
    <col min="1285" max="1285" width="13.140625" style="5" customWidth="1"/>
    <col min="1286" max="1286" width="14" style="5" customWidth="1"/>
    <col min="1287" max="1287" width="17.28515625" style="5" customWidth="1"/>
    <col min="1288" max="1288" width="16.5703125" style="5" customWidth="1"/>
    <col min="1289" max="1289" width="15.42578125" style="5" customWidth="1"/>
    <col min="1290" max="1290" width="15.5703125" style="5" customWidth="1"/>
    <col min="1291" max="1291" width="25.85546875" style="5" customWidth="1"/>
    <col min="1292" max="1292" width="31.7109375" style="5" customWidth="1"/>
    <col min="1293" max="1293" width="34.140625" style="5" customWidth="1"/>
    <col min="1294" max="1294" width="37.7109375" style="5" customWidth="1"/>
    <col min="1295" max="1295" width="48.7109375" style="5" customWidth="1"/>
    <col min="1296" max="1296" width="29.42578125" style="5" customWidth="1"/>
    <col min="1297" max="1529" width="10.85546875" style="5"/>
    <col min="1530" max="1530" width="5.42578125" style="5" customWidth="1"/>
    <col min="1531" max="1531" width="34.5703125" style="5" customWidth="1"/>
    <col min="1532" max="1532" width="27.85546875" style="5" customWidth="1"/>
    <col min="1533" max="1533" width="18.140625" style="5" customWidth="1"/>
    <col min="1534" max="1534" width="24" style="5" customWidth="1"/>
    <col min="1535" max="1535" width="16" style="5" customWidth="1"/>
    <col min="1536" max="1536" width="16.140625" style="5" customWidth="1"/>
    <col min="1537" max="1537" width="15.85546875" style="5" customWidth="1"/>
    <col min="1538" max="1538" width="17.42578125" style="5" customWidth="1"/>
    <col min="1539" max="1540" width="16.85546875" style="5" customWidth="1"/>
    <col min="1541" max="1541" width="13.140625" style="5" customWidth="1"/>
    <col min="1542" max="1542" width="14" style="5" customWidth="1"/>
    <col min="1543" max="1543" width="17.28515625" style="5" customWidth="1"/>
    <col min="1544" max="1544" width="16.5703125" style="5" customWidth="1"/>
    <col min="1545" max="1545" width="15.42578125" style="5" customWidth="1"/>
    <col min="1546" max="1546" width="15.5703125" style="5" customWidth="1"/>
    <col min="1547" max="1547" width="25.85546875" style="5" customWidth="1"/>
    <col min="1548" max="1548" width="31.7109375" style="5" customWidth="1"/>
    <col min="1549" max="1549" width="34.140625" style="5" customWidth="1"/>
    <col min="1550" max="1550" width="37.7109375" style="5" customWidth="1"/>
    <col min="1551" max="1551" width="48.7109375" style="5" customWidth="1"/>
    <col min="1552" max="1552" width="29.42578125" style="5" customWidth="1"/>
    <col min="1553" max="1785" width="10.85546875" style="5"/>
    <col min="1786" max="1786" width="5.42578125" style="5" customWidth="1"/>
    <col min="1787" max="1787" width="34.5703125" style="5" customWidth="1"/>
    <col min="1788" max="1788" width="27.85546875" style="5" customWidth="1"/>
    <col min="1789" max="1789" width="18.140625" style="5" customWidth="1"/>
    <col min="1790" max="1790" width="24" style="5" customWidth="1"/>
    <col min="1791" max="1791" width="16" style="5" customWidth="1"/>
    <col min="1792" max="1792" width="16.140625" style="5" customWidth="1"/>
    <col min="1793" max="1793" width="15.85546875" style="5" customWidth="1"/>
    <col min="1794" max="1794" width="17.42578125" style="5" customWidth="1"/>
    <col min="1795" max="1796" width="16.85546875" style="5" customWidth="1"/>
    <col min="1797" max="1797" width="13.140625" style="5" customWidth="1"/>
    <col min="1798" max="1798" width="14" style="5" customWidth="1"/>
    <col min="1799" max="1799" width="17.28515625" style="5" customWidth="1"/>
    <col min="1800" max="1800" width="16.5703125" style="5" customWidth="1"/>
    <col min="1801" max="1801" width="15.42578125" style="5" customWidth="1"/>
    <col min="1802" max="1802" width="15.5703125" style="5" customWidth="1"/>
    <col min="1803" max="1803" width="25.85546875" style="5" customWidth="1"/>
    <col min="1804" max="1804" width="31.7109375" style="5" customWidth="1"/>
    <col min="1805" max="1805" width="34.140625" style="5" customWidth="1"/>
    <col min="1806" max="1806" width="37.7109375" style="5" customWidth="1"/>
    <col min="1807" max="1807" width="48.7109375" style="5" customWidth="1"/>
    <col min="1808" max="1808" width="29.42578125" style="5" customWidth="1"/>
    <col min="1809" max="2041" width="10.85546875" style="5"/>
    <col min="2042" max="2042" width="5.42578125" style="5" customWidth="1"/>
    <col min="2043" max="2043" width="34.5703125" style="5" customWidth="1"/>
    <col min="2044" max="2044" width="27.85546875" style="5" customWidth="1"/>
    <col min="2045" max="2045" width="18.140625" style="5" customWidth="1"/>
    <col min="2046" max="2046" width="24" style="5" customWidth="1"/>
    <col min="2047" max="2047" width="16" style="5" customWidth="1"/>
    <col min="2048" max="2048" width="16.140625" style="5" customWidth="1"/>
    <col min="2049" max="2049" width="15.85546875" style="5" customWidth="1"/>
    <col min="2050" max="2050" width="17.42578125" style="5" customWidth="1"/>
    <col min="2051" max="2052" width="16.85546875" style="5" customWidth="1"/>
    <col min="2053" max="2053" width="13.140625" style="5" customWidth="1"/>
    <col min="2054" max="2054" width="14" style="5" customWidth="1"/>
    <col min="2055" max="2055" width="17.28515625" style="5" customWidth="1"/>
    <col min="2056" max="2056" width="16.5703125" style="5" customWidth="1"/>
    <col min="2057" max="2057" width="15.42578125" style="5" customWidth="1"/>
    <col min="2058" max="2058" width="15.5703125" style="5" customWidth="1"/>
    <col min="2059" max="2059" width="25.85546875" style="5" customWidth="1"/>
    <col min="2060" max="2060" width="31.7109375" style="5" customWidth="1"/>
    <col min="2061" max="2061" width="34.140625" style="5" customWidth="1"/>
    <col min="2062" max="2062" width="37.7109375" style="5" customWidth="1"/>
    <col min="2063" max="2063" width="48.7109375" style="5" customWidth="1"/>
    <col min="2064" max="2064" width="29.42578125" style="5" customWidth="1"/>
    <col min="2065" max="2297" width="10.85546875" style="5"/>
    <col min="2298" max="2298" width="5.42578125" style="5" customWidth="1"/>
    <col min="2299" max="2299" width="34.5703125" style="5" customWidth="1"/>
    <col min="2300" max="2300" width="27.85546875" style="5" customWidth="1"/>
    <col min="2301" max="2301" width="18.140625" style="5" customWidth="1"/>
    <col min="2302" max="2302" width="24" style="5" customWidth="1"/>
    <col min="2303" max="2303" width="16" style="5" customWidth="1"/>
    <col min="2304" max="2304" width="16.140625" style="5" customWidth="1"/>
    <col min="2305" max="2305" width="15.85546875" style="5" customWidth="1"/>
    <col min="2306" max="2306" width="17.42578125" style="5" customWidth="1"/>
    <col min="2307" max="2308" width="16.85546875" style="5" customWidth="1"/>
    <col min="2309" max="2309" width="13.140625" style="5" customWidth="1"/>
    <col min="2310" max="2310" width="14" style="5" customWidth="1"/>
    <col min="2311" max="2311" width="17.28515625" style="5" customWidth="1"/>
    <col min="2312" max="2312" width="16.5703125" style="5" customWidth="1"/>
    <col min="2313" max="2313" width="15.42578125" style="5" customWidth="1"/>
    <col min="2314" max="2314" width="15.5703125" style="5" customWidth="1"/>
    <col min="2315" max="2315" width="25.85546875" style="5" customWidth="1"/>
    <col min="2316" max="2316" width="31.7109375" style="5" customWidth="1"/>
    <col min="2317" max="2317" width="34.140625" style="5" customWidth="1"/>
    <col min="2318" max="2318" width="37.7109375" style="5" customWidth="1"/>
    <col min="2319" max="2319" width="48.7109375" style="5" customWidth="1"/>
    <col min="2320" max="2320" width="29.42578125" style="5" customWidth="1"/>
    <col min="2321" max="2553" width="10.85546875" style="5"/>
    <col min="2554" max="2554" width="5.42578125" style="5" customWidth="1"/>
    <col min="2555" max="2555" width="34.5703125" style="5" customWidth="1"/>
    <col min="2556" max="2556" width="27.85546875" style="5" customWidth="1"/>
    <col min="2557" max="2557" width="18.140625" style="5" customWidth="1"/>
    <col min="2558" max="2558" width="24" style="5" customWidth="1"/>
    <col min="2559" max="2559" width="16" style="5" customWidth="1"/>
    <col min="2560" max="2560" width="16.140625" style="5" customWidth="1"/>
    <col min="2561" max="2561" width="15.85546875" style="5" customWidth="1"/>
    <col min="2562" max="2562" width="17.42578125" style="5" customWidth="1"/>
    <col min="2563" max="2564" width="16.85546875" style="5" customWidth="1"/>
    <col min="2565" max="2565" width="13.140625" style="5" customWidth="1"/>
    <col min="2566" max="2566" width="14" style="5" customWidth="1"/>
    <col min="2567" max="2567" width="17.28515625" style="5" customWidth="1"/>
    <col min="2568" max="2568" width="16.5703125" style="5" customWidth="1"/>
    <col min="2569" max="2569" width="15.42578125" style="5" customWidth="1"/>
    <col min="2570" max="2570" width="15.5703125" style="5" customWidth="1"/>
    <col min="2571" max="2571" width="25.85546875" style="5" customWidth="1"/>
    <col min="2572" max="2572" width="31.7109375" style="5" customWidth="1"/>
    <col min="2573" max="2573" width="34.140625" style="5" customWidth="1"/>
    <col min="2574" max="2574" width="37.7109375" style="5" customWidth="1"/>
    <col min="2575" max="2575" width="48.7109375" style="5" customWidth="1"/>
    <col min="2576" max="2576" width="29.42578125" style="5" customWidth="1"/>
    <col min="2577" max="2809" width="10.85546875" style="5"/>
    <col min="2810" max="2810" width="5.42578125" style="5" customWidth="1"/>
    <col min="2811" max="2811" width="34.5703125" style="5" customWidth="1"/>
    <col min="2812" max="2812" width="27.85546875" style="5" customWidth="1"/>
    <col min="2813" max="2813" width="18.140625" style="5" customWidth="1"/>
    <col min="2814" max="2814" width="24" style="5" customWidth="1"/>
    <col min="2815" max="2815" width="16" style="5" customWidth="1"/>
    <col min="2816" max="2816" width="16.140625" style="5" customWidth="1"/>
    <col min="2817" max="2817" width="15.85546875" style="5" customWidth="1"/>
    <col min="2818" max="2818" width="17.42578125" style="5" customWidth="1"/>
    <col min="2819" max="2820" width="16.85546875" style="5" customWidth="1"/>
    <col min="2821" max="2821" width="13.140625" style="5" customWidth="1"/>
    <col min="2822" max="2822" width="14" style="5" customWidth="1"/>
    <col min="2823" max="2823" width="17.28515625" style="5" customWidth="1"/>
    <col min="2824" max="2824" width="16.5703125" style="5" customWidth="1"/>
    <col min="2825" max="2825" width="15.42578125" style="5" customWidth="1"/>
    <col min="2826" max="2826" width="15.5703125" style="5" customWidth="1"/>
    <col min="2827" max="2827" width="25.85546875" style="5" customWidth="1"/>
    <col min="2828" max="2828" width="31.7109375" style="5" customWidth="1"/>
    <col min="2829" max="2829" width="34.140625" style="5" customWidth="1"/>
    <col min="2830" max="2830" width="37.7109375" style="5" customWidth="1"/>
    <col min="2831" max="2831" width="48.7109375" style="5" customWidth="1"/>
    <col min="2832" max="2832" width="29.42578125" style="5" customWidth="1"/>
    <col min="2833" max="3065" width="10.85546875" style="5"/>
    <col min="3066" max="3066" width="5.42578125" style="5" customWidth="1"/>
    <col min="3067" max="3067" width="34.5703125" style="5" customWidth="1"/>
    <col min="3068" max="3068" width="27.85546875" style="5" customWidth="1"/>
    <col min="3069" max="3069" width="18.140625" style="5" customWidth="1"/>
    <col min="3070" max="3070" width="24" style="5" customWidth="1"/>
    <col min="3071" max="3071" width="16" style="5" customWidth="1"/>
    <col min="3072" max="3072" width="16.140625" style="5" customWidth="1"/>
    <col min="3073" max="3073" width="15.85546875" style="5" customWidth="1"/>
    <col min="3074" max="3074" width="17.42578125" style="5" customWidth="1"/>
    <col min="3075" max="3076" width="16.85546875" style="5" customWidth="1"/>
    <col min="3077" max="3077" width="13.140625" style="5" customWidth="1"/>
    <col min="3078" max="3078" width="14" style="5" customWidth="1"/>
    <col min="3079" max="3079" width="17.28515625" style="5" customWidth="1"/>
    <col min="3080" max="3080" width="16.5703125" style="5" customWidth="1"/>
    <col min="3081" max="3081" width="15.42578125" style="5" customWidth="1"/>
    <col min="3082" max="3082" width="15.5703125" style="5" customWidth="1"/>
    <col min="3083" max="3083" width="25.85546875" style="5" customWidth="1"/>
    <col min="3084" max="3084" width="31.7109375" style="5" customWidth="1"/>
    <col min="3085" max="3085" width="34.140625" style="5" customWidth="1"/>
    <col min="3086" max="3086" width="37.7109375" style="5" customWidth="1"/>
    <col min="3087" max="3087" width="48.7109375" style="5" customWidth="1"/>
    <col min="3088" max="3088" width="29.42578125" style="5" customWidth="1"/>
    <col min="3089" max="3321" width="10.85546875" style="5"/>
    <col min="3322" max="3322" width="5.42578125" style="5" customWidth="1"/>
    <col min="3323" max="3323" width="34.5703125" style="5" customWidth="1"/>
    <col min="3324" max="3324" width="27.85546875" style="5" customWidth="1"/>
    <col min="3325" max="3325" width="18.140625" style="5" customWidth="1"/>
    <col min="3326" max="3326" width="24" style="5" customWidth="1"/>
    <col min="3327" max="3327" width="16" style="5" customWidth="1"/>
    <col min="3328" max="3328" width="16.140625" style="5" customWidth="1"/>
    <col min="3329" max="3329" width="15.85546875" style="5" customWidth="1"/>
    <col min="3330" max="3330" width="17.42578125" style="5" customWidth="1"/>
    <col min="3331" max="3332" width="16.85546875" style="5" customWidth="1"/>
    <col min="3333" max="3333" width="13.140625" style="5" customWidth="1"/>
    <col min="3334" max="3334" width="14" style="5" customWidth="1"/>
    <col min="3335" max="3335" width="17.28515625" style="5" customWidth="1"/>
    <col min="3336" max="3336" width="16.5703125" style="5" customWidth="1"/>
    <col min="3337" max="3337" width="15.42578125" style="5" customWidth="1"/>
    <col min="3338" max="3338" width="15.5703125" style="5" customWidth="1"/>
    <col min="3339" max="3339" width="25.85546875" style="5" customWidth="1"/>
    <col min="3340" max="3340" width="31.7109375" style="5" customWidth="1"/>
    <col min="3341" max="3341" width="34.140625" style="5" customWidth="1"/>
    <col min="3342" max="3342" width="37.7109375" style="5" customWidth="1"/>
    <col min="3343" max="3343" width="48.7109375" style="5" customWidth="1"/>
    <col min="3344" max="3344" width="29.42578125" style="5" customWidth="1"/>
    <col min="3345" max="3577" width="10.85546875" style="5"/>
    <col min="3578" max="3578" width="5.42578125" style="5" customWidth="1"/>
    <col min="3579" max="3579" width="34.5703125" style="5" customWidth="1"/>
    <col min="3580" max="3580" width="27.85546875" style="5" customWidth="1"/>
    <col min="3581" max="3581" width="18.140625" style="5" customWidth="1"/>
    <col min="3582" max="3582" width="24" style="5" customWidth="1"/>
    <col min="3583" max="3583" width="16" style="5" customWidth="1"/>
    <col min="3584" max="3584" width="16.140625" style="5" customWidth="1"/>
    <col min="3585" max="3585" width="15.85546875" style="5" customWidth="1"/>
    <col min="3586" max="3586" width="17.42578125" style="5" customWidth="1"/>
    <col min="3587" max="3588" width="16.85546875" style="5" customWidth="1"/>
    <col min="3589" max="3589" width="13.140625" style="5" customWidth="1"/>
    <col min="3590" max="3590" width="14" style="5" customWidth="1"/>
    <col min="3591" max="3591" width="17.28515625" style="5" customWidth="1"/>
    <col min="3592" max="3592" width="16.5703125" style="5" customWidth="1"/>
    <col min="3593" max="3593" width="15.42578125" style="5" customWidth="1"/>
    <col min="3594" max="3594" width="15.5703125" style="5" customWidth="1"/>
    <col min="3595" max="3595" width="25.85546875" style="5" customWidth="1"/>
    <col min="3596" max="3596" width="31.7109375" style="5" customWidth="1"/>
    <col min="3597" max="3597" width="34.140625" style="5" customWidth="1"/>
    <col min="3598" max="3598" width="37.7109375" style="5" customWidth="1"/>
    <col min="3599" max="3599" width="48.7109375" style="5" customWidth="1"/>
    <col min="3600" max="3600" width="29.42578125" style="5" customWidth="1"/>
    <col min="3601" max="3833" width="10.85546875" style="5"/>
    <col min="3834" max="3834" width="5.42578125" style="5" customWidth="1"/>
    <col min="3835" max="3835" width="34.5703125" style="5" customWidth="1"/>
    <col min="3836" max="3836" width="27.85546875" style="5" customWidth="1"/>
    <col min="3837" max="3837" width="18.140625" style="5" customWidth="1"/>
    <col min="3838" max="3838" width="24" style="5" customWidth="1"/>
    <col min="3839" max="3839" width="16" style="5" customWidth="1"/>
    <col min="3840" max="3840" width="16.140625" style="5" customWidth="1"/>
    <col min="3841" max="3841" width="15.85546875" style="5" customWidth="1"/>
    <col min="3842" max="3842" width="17.42578125" style="5" customWidth="1"/>
    <col min="3843" max="3844" width="16.85546875" style="5" customWidth="1"/>
    <col min="3845" max="3845" width="13.140625" style="5" customWidth="1"/>
    <col min="3846" max="3846" width="14" style="5" customWidth="1"/>
    <col min="3847" max="3847" width="17.28515625" style="5" customWidth="1"/>
    <col min="3848" max="3848" width="16.5703125" style="5" customWidth="1"/>
    <col min="3849" max="3849" width="15.42578125" style="5" customWidth="1"/>
    <col min="3850" max="3850" width="15.5703125" style="5" customWidth="1"/>
    <col min="3851" max="3851" width="25.85546875" style="5" customWidth="1"/>
    <col min="3852" max="3852" width="31.7109375" style="5" customWidth="1"/>
    <col min="3853" max="3853" width="34.140625" style="5" customWidth="1"/>
    <col min="3854" max="3854" width="37.7109375" style="5" customWidth="1"/>
    <col min="3855" max="3855" width="48.7109375" style="5" customWidth="1"/>
    <col min="3856" max="3856" width="29.42578125" style="5" customWidth="1"/>
    <col min="3857" max="4089" width="10.85546875" style="5"/>
    <col min="4090" max="4090" width="5.42578125" style="5" customWidth="1"/>
    <col min="4091" max="4091" width="34.5703125" style="5" customWidth="1"/>
    <col min="4092" max="4092" width="27.85546875" style="5" customWidth="1"/>
    <col min="4093" max="4093" width="18.140625" style="5" customWidth="1"/>
    <col min="4094" max="4094" width="24" style="5" customWidth="1"/>
    <col min="4095" max="4095" width="16" style="5" customWidth="1"/>
    <col min="4096" max="4096" width="16.140625" style="5" customWidth="1"/>
    <col min="4097" max="4097" width="15.85546875" style="5" customWidth="1"/>
    <col min="4098" max="4098" width="17.42578125" style="5" customWidth="1"/>
    <col min="4099" max="4100" width="16.85546875" style="5" customWidth="1"/>
    <col min="4101" max="4101" width="13.140625" style="5" customWidth="1"/>
    <col min="4102" max="4102" width="14" style="5" customWidth="1"/>
    <col min="4103" max="4103" width="17.28515625" style="5" customWidth="1"/>
    <col min="4104" max="4104" width="16.5703125" style="5" customWidth="1"/>
    <col min="4105" max="4105" width="15.42578125" style="5" customWidth="1"/>
    <col min="4106" max="4106" width="15.5703125" style="5" customWidth="1"/>
    <col min="4107" max="4107" width="25.85546875" style="5" customWidth="1"/>
    <col min="4108" max="4108" width="31.7109375" style="5" customWidth="1"/>
    <col min="4109" max="4109" width="34.140625" style="5" customWidth="1"/>
    <col min="4110" max="4110" width="37.7109375" style="5" customWidth="1"/>
    <col min="4111" max="4111" width="48.7109375" style="5" customWidth="1"/>
    <col min="4112" max="4112" width="29.42578125" style="5" customWidth="1"/>
    <col min="4113" max="4345" width="10.85546875" style="5"/>
    <col min="4346" max="4346" width="5.42578125" style="5" customWidth="1"/>
    <col min="4347" max="4347" width="34.5703125" style="5" customWidth="1"/>
    <col min="4348" max="4348" width="27.85546875" style="5" customWidth="1"/>
    <col min="4349" max="4349" width="18.140625" style="5" customWidth="1"/>
    <col min="4350" max="4350" width="24" style="5" customWidth="1"/>
    <col min="4351" max="4351" width="16" style="5" customWidth="1"/>
    <col min="4352" max="4352" width="16.140625" style="5" customWidth="1"/>
    <col min="4353" max="4353" width="15.85546875" style="5" customWidth="1"/>
    <col min="4354" max="4354" width="17.42578125" style="5" customWidth="1"/>
    <col min="4355" max="4356" width="16.85546875" style="5" customWidth="1"/>
    <col min="4357" max="4357" width="13.140625" style="5" customWidth="1"/>
    <col min="4358" max="4358" width="14" style="5" customWidth="1"/>
    <col min="4359" max="4359" width="17.28515625" style="5" customWidth="1"/>
    <col min="4360" max="4360" width="16.5703125" style="5" customWidth="1"/>
    <col min="4361" max="4361" width="15.42578125" style="5" customWidth="1"/>
    <col min="4362" max="4362" width="15.5703125" style="5" customWidth="1"/>
    <col min="4363" max="4363" width="25.85546875" style="5" customWidth="1"/>
    <col min="4364" max="4364" width="31.7109375" style="5" customWidth="1"/>
    <col min="4365" max="4365" width="34.140625" style="5" customWidth="1"/>
    <col min="4366" max="4366" width="37.7109375" style="5" customWidth="1"/>
    <col min="4367" max="4367" width="48.7109375" style="5" customWidth="1"/>
    <col min="4368" max="4368" width="29.42578125" style="5" customWidth="1"/>
    <col min="4369" max="4601" width="10.85546875" style="5"/>
    <col min="4602" max="4602" width="5.42578125" style="5" customWidth="1"/>
    <col min="4603" max="4603" width="34.5703125" style="5" customWidth="1"/>
    <col min="4604" max="4604" width="27.85546875" style="5" customWidth="1"/>
    <col min="4605" max="4605" width="18.140625" style="5" customWidth="1"/>
    <col min="4606" max="4606" width="24" style="5" customWidth="1"/>
    <col min="4607" max="4607" width="16" style="5" customWidth="1"/>
    <col min="4608" max="4608" width="16.140625" style="5" customWidth="1"/>
    <col min="4609" max="4609" width="15.85546875" style="5" customWidth="1"/>
    <col min="4610" max="4610" width="17.42578125" style="5" customWidth="1"/>
    <col min="4611" max="4612" width="16.85546875" style="5" customWidth="1"/>
    <col min="4613" max="4613" width="13.140625" style="5" customWidth="1"/>
    <col min="4614" max="4614" width="14" style="5" customWidth="1"/>
    <col min="4615" max="4615" width="17.28515625" style="5" customWidth="1"/>
    <col min="4616" max="4616" width="16.5703125" style="5" customWidth="1"/>
    <col min="4617" max="4617" width="15.42578125" style="5" customWidth="1"/>
    <col min="4618" max="4618" width="15.5703125" style="5" customWidth="1"/>
    <col min="4619" max="4619" width="25.85546875" style="5" customWidth="1"/>
    <col min="4620" max="4620" width="31.7109375" style="5" customWidth="1"/>
    <col min="4621" max="4621" width="34.140625" style="5" customWidth="1"/>
    <col min="4622" max="4622" width="37.7109375" style="5" customWidth="1"/>
    <col min="4623" max="4623" width="48.7109375" style="5" customWidth="1"/>
    <col min="4624" max="4624" width="29.42578125" style="5" customWidth="1"/>
    <col min="4625" max="4857" width="10.85546875" style="5"/>
    <col min="4858" max="4858" width="5.42578125" style="5" customWidth="1"/>
    <col min="4859" max="4859" width="34.5703125" style="5" customWidth="1"/>
    <col min="4860" max="4860" width="27.85546875" style="5" customWidth="1"/>
    <col min="4861" max="4861" width="18.140625" style="5" customWidth="1"/>
    <col min="4862" max="4862" width="24" style="5" customWidth="1"/>
    <col min="4863" max="4863" width="16" style="5" customWidth="1"/>
    <col min="4864" max="4864" width="16.140625" style="5" customWidth="1"/>
    <col min="4865" max="4865" width="15.85546875" style="5" customWidth="1"/>
    <col min="4866" max="4866" width="17.42578125" style="5" customWidth="1"/>
    <col min="4867" max="4868" width="16.85546875" style="5" customWidth="1"/>
    <col min="4869" max="4869" width="13.140625" style="5" customWidth="1"/>
    <col min="4870" max="4870" width="14" style="5" customWidth="1"/>
    <col min="4871" max="4871" width="17.28515625" style="5" customWidth="1"/>
    <col min="4872" max="4872" width="16.5703125" style="5" customWidth="1"/>
    <col min="4873" max="4873" width="15.42578125" style="5" customWidth="1"/>
    <col min="4874" max="4874" width="15.5703125" style="5" customWidth="1"/>
    <col min="4875" max="4875" width="25.85546875" style="5" customWidth="1"/>
    <col min="4876" max="4876" width="31.7109375" style="5" customWidth="1"/>
    <col min="4877" max="4877" width="34.140625" style="5" customWidth="1"/>
    <col min="4878" max="4878" width="37.7109375" style="5" customWidth="1"/>
    <col min="4879" max="4879" width="48.7109375" style="5" customWidth="1"/>
    <col min="4880" max="4880" width="29.42578125" style="5" customWidth="1"/>
    <col min="4881" max="5113" width="10.85546875" style="5"/>
    <col min="5114" max="5114" width="5.42578125" style="5" customWidth="1"/>
    <col min="5115" max="5115" width="34.5703125" style="5" customWidth="1"/>
    <col min="5116" max="5116" width="27.85546875" style="5" customWidth="1"/>
    <col min="5117" max="5117" width="18.140625" style="5" customWidth="1"/>
    <col min="5118" max="5118" width="24" style="5" customWidth="1"/>
    <col min="5119" max="5119" width="16" style="5" customWidth="1"/>
    <col min="5120" max="5120" width="16.140625" style="5" customWidth="1"/>
    <col min="5121" max="5121" width="15.85546875" style="5" customWidth="1"/>
    <col min="5122" max="5122" width="17.42578125" style="5" customWidth="1"/>
    <col min="5123" max="5124" width="16.85546875" style="5" customWidth="1"/>
    <col min="5125" max="5125" width="13.140625" style="5" customWidth="1"/>
    <col min="5126" max="5126" width="14" style="5" customWidth="1"/>
    <col min="5127" max="5127" width="17.28515625" style="5" customWidth="1"/>
    <col min="5128" max="5128" width="16.5703125" style="5" customWidth="1"/>
    <col min="5129" max="5129" width="15.42578125" style="5" customWidth="1"/>
    <col min="5130" max="5130" width="15.5703125" style="5" customWidth="1"/>
    <col min="5131" max="5131" width="25.85546875" style="5" customWidth="1"/>
    <col min="5132" max="5132" width="31.7109375" style="5" customWidth="1"/>
    <col min="5133" max="5133" width="34.140625" style="5" customWidth="1"/>
    <col min="5134" max="5134" width="37.7109375" style="5" customWidth="1"/>
    <col min="5135" max="5135" width="48.7109375" style="5" customWidth="1"/>
    <col min="5136" max="5136" width="29.42578125" style="5" customWidth="1"/>
    <col min="5137" max="5369" width="10.85546875" style="5"/>
    <col min="5370" max="5370" width="5.42578125" style="5" customWidth="1"/>
    <col min="5371" max="5371" width="34.5703125" style="5" customWidth="1"/>
    <col min="5372" max="5372" width="27.85546875" style="5" customWidth="1"/>
    <col min="5373" max="5373" width="18.140625" style="5" customWidth="1"/>
    <col min="5374" max="5374" width="24" style="5" customWidth="1"/>
    <col min="5375" max="5375" width="16" style="5" customWidth="1"/>
    <col min="5376" max="5376" width="16.140625" style="5" customWidth="1"/>
    <col min="5377" max="5377" width="15.85546875" style="5" customWidth="1"/>
    <col min="5378" max="5378" width="17.42578125" style="5" customWidth="1"/>
    <col min="5379" max="5380" width="16.85546875" style="5" customWidth="1"/>
    <col min="5381" max="5381" width="13.140625" style="5" customWidth="1"/>
    <col min="5382" max="5382" width="14" style="5" customWidth="1"/>
    <col min="5383" max="5383" width="17.28515625" style="5" customWidth="1"/>
    <col min="5384" max="5384" width="16.5703125" style="5" customWidth="1"/>
    <col min="5385" max="5385" width="15.42578125" style="5" customWidth="1"/>
    <col min="5386" max="5386" width="15.5703125" style="5" customWidth="1"/>
    <col min="5387" max="5387" width="25.85546875" style="5" customWidth="1"/>
    <col min="5388" max="5388" width="31.7109375" style="5" customWidth="1"/>
    <col min="5389" max="5389" width="34.140625" style="5" customWidth="1"/>
    <col min="5390" max="5390" width="37.7109375" style="5" customWidth="1"/>
    <col min="5391" max="5391" width="48.7109375" style="5" customWidth="1"/>
    <col min="5392" max="5392" width="29.42578125" style="5" customWidth="1"/>
    <col min="5393" max="5625" width="10.85546875" style="5"/>
    <col min="5626" max="5626" width="5.42578125" style="5" customWidth="1"/>
    <col min="5627" max="5627" width="34.5703125" style="5" customWidth="1"/>
    <col min="5628" max="5628" width="27.85546875" style="5" customWidth="1"/>
    <col min="5629" max="5629" width="18.140625" style="5" customWidth="1"/>
    <col min="5630" max="5630" width="24" style="5" customWidth="1"/>
    <col min="5631" max="5631" width="16" style="5" customWidth="1"/>
    <col min="5632" max="5632" width="16.140625" style="5" customWidth="1"/>
    <col min="5633" max="5633" width="15.85546875" style="5" customWidth="1"/>
    <col min="5634" max="5634" width="17.42578125" style="5" customWidth="1"/>
    <col min="5635" max="5636" width="16.85546875" style="5" customWidth="1"/>
    <col min="5637" max="5637" width="13.140625" style="5" customWidth="1"/>
    <col min="5638" max="5638" width="14" style="5" customWidth="1"/>
    <col min="5639" max="5639" width="17.28515625" style="5" customWidth="1"/>
    <col min="5640" max="5640" width="16.5703125" style="5" customWidth="1"/>
    <col min="5641" max="5641" width="15.42578125" style="5" customWidth="1"/>
    <col min="5642" max="5642" width="15.5703125" style="5" customWidth="1"/>
    <col min="5643" max="5643" width="25.85546875" style="5" customWidth="1"/>
    <col min="5644" max="5644" width="31.7109375" style="5" customWidth="1"/>
    <col min="5645" max="5645" width="34.140625" style="5" customWidth="1"/>
    <col min="5646" max="5646" width="37.7109375" style="5" customWidth="1"/>
    <col min="5647" max="5647" width="48.7109375" style="5" customWidth="1"/>
    <col min="5648" max="5648" width="29.42578125" style="5" customWidth="1"/>
    <col min="5649" max="5881" width="10.85546875" style="5"/>
    <col min="5882" max="5882" width="5.42578125" style="5" customWidth="1"/>
    <col min="5883" max="5883" width="34.5703125" style="5" customWidth="1"/>
    <col min="5884" max="5884" width="27.85546875" style="5" customWidth="1"/>
    <col min="5885" max="5885" width="18.140625" style="5" customWidth="1"/>
    <col min="5886" max="5886" width="24" style="5" customWidth="1"/>
    <col min="5887" max="5887" width="16" style="5" customWidth="1"/>
    <col min="5888" max="5888" width="16.140625" style="5" customWidth="1"/>
    <col min="5889" max="5889" width="15.85546875" style="5" customWidth="1"/>
    <col min="5890" max="5890" width="17.42578125" style="5" customWidth="1"/>
    <col min="5891" max="5892" width="16.85546875" style="5" customWidth="1"/>
    <col min="5893" max="5893" width="13.140625" style="5" customWidth="1"/>
    <col min="5894" max="5894" width="14" style="5" customWidth="1"/>
    <col min="5895" max="5895" width="17.28515625" style="5" customWidth="1"/>
    <col min="5896" max="5896" width="16.5703125" style="5" customWidth="1"/>
    <col min="5897" max="5897" width="15.42578125" style="5" customWidth="1"/>
    <col min="5898" max="5898" width="15.5703125" style="5" customWidth="1"/>
    <col min="5899" max="5899" width="25.85546875" style="5" customWidth="1"/>
    <col min="5900" max="5900" width="31.7109375" style="5" customWidth="1"/>
    <col min="5901" max="5901" width="34.140625" style="5" customWidth="1"/>
    <col min="5902" max="5902" width="37.7109375" style="5" customWidth="1"/>
    <col min="5903" max="5903" width="48.7109375" style="5" customWidth="1"/>
    <col min="5904" max="5904" width="29.42578125" style="5" customWidth="1"/>
    <col min="5905" max="6137" width="10.85546875" style="5"/>
    <col min="6138" max="6138" width="5.42578125" style="5" customWidth="1"/>
    <col min="6139" max="6139" width="34.5703125" style="5" customWidth="1"/>
    <col min="6140" max="6140" width="27.85546875" style="5" customWidth="1"/>
    <col min="6141" max="6141" width="18.140625" style="5" customWidth="1"/>
    <col min="6142" max="6142" width="24" style="5" customWidth="1"/>
    <col min="6143" max="6143" width="16" style="5" customWidth="1"/>
    <col min="6144" max="6144" width="16.140625" style="5" customWidth="1"/>
    <col min="6145" max="6145" width="15.85546875" style="5" customWidth="1"/>
    <col min="6146" max="6146" width="17.42578125" style="5" customWidth="1"/>
    <col min="6147" max="6148" width="16.85546875" style="5" customWidth="1"/>
    <col min="6149" max="6149" width="13.140625" style="5" customWidth="1"/>
    <col min="6150" max="6150" width="14" style="5" customWidth="1"/>
    <col min="6151" max="6151" width="17.28515625" style="5" customWidth="1"/>
    <col min="6152" max="6152" width="16.5703125" style="5" customWidth="1"/>
    <col min="6153" max="6153" width="15.42578125" style="5" customWidth="1"/>
    <col min="6154" max="6154" width="15.5703125" style="5" customWidth="1"/>
    <col min="6155" max="6155" width="25.85546875" style="5" customWidth="1"/>
    <col min="6156" max="6156" width="31.7109375" style="5" customWidth="1"/>
    <col min="6157" max="6157" width="34.140625" style="5" customWidth="1"/>
    <col min="6158" max="6158" width="37.7109375" style="5" customWidth="1"/>
    <col min="6159" max="6159" width="48.7109375" style="5" customWidth="1"/>
    <col min="6160" max="6160" width="29.42578125" style="5" customWidth="1"/>
    <col min="6161" max="6393" width="10.85546875" style="5"/>
    <col min="6394" max="6394" width="5.42578125" style="5" customWidth="1"/>
    <col min="6395" max="6395" width="34.5703125" style="5" customWidth="1"/>
    <col min="6396" max="6396" width="27.85546875" style="5" customWidth="1"/>
    <col min="6397" max="6397" width="18.140625" style="5" customWidth="1"/>
    <col min="6398" max="6398" width="24" style="5" customWidth="1"/>
    <col min="6399" max="6399" width="16" style="5" customWidth="1"/>
    <col min="6400" max="6400" width="16.140625" style="5" customWidth="1"/>
    <col min="6401" max="6401" width="15.85546875" style="5" customWidth="1"/>
    <col min="6402" max="6402" width="17.42578125" style="5" customWidth="1"/>
    <col min="6403" max="6404" width="16.85546875" style="5" customWidth="1"/>
    <col min="6405" max="6405" width="13.140625" style="5" customWidth="1"/>
    <col min="6406" max="6406" width="14" style="5" customWidth="1"/>
    <col min="6407" max="6407" width="17.28515625" style="5" customWidth="1"/>
    <col min="6408" max="6408" width="16.5703125" style="5" customWidth="1"/>
    <col min="6409" max="6409" width="15.42578125" style="5" customWidth="1"/>
    <col min="6410" max="6410" width="15.5703125" style="5" customWidth="1"/>
    <col min="6411" max="6411" width="25.85546875" style="5" customWidth="1"/>
    <col min="6412" max="6412" width="31.7109375" style="5" customWidth="1"/>
    <col min="6413" max="6413" width="34.140625" style="5" customWidth="1"/>
    <col min="6414" max="6414" width="37.7109375" style="5" customWidth="1"/>
    <col min="6415" max="6415" width="48.7109375" style="5" customWidth="1"/>
    <col min="6416" max="6416" width="29.42578125" style="5" customWidth="1"/>
    <col min="6417" max="6649" width="10.85546875" style="5"/>
    <col min="6650" max="6650" width="5.42578125" style="5" customWidth="1"/>
    <col min="6651" max="6651" width="34.5703125" style="5" customWidth="1"/>
    <col min="6652" max="6652" width="27.85546875" style="5" customWidth="1"/>
    <col min="6653" max="6653" width="18.140625" style="5" customWidth="1"/>
    <col min="6654" max="6654" width="24" style="5" customWidth="1"/>
    <col min="6655" max="6655" width="16" style="5" customWidth="1"/>
    <col min="6656" max="6656" width="16.140625" style="5" customWidth="1"/>
    <col min="6657" max="6657" width="15.85546875" style="5" customWidth="1"/>
    <col min="6658" max="6658" width="17.42578125" style="5" customWidth="1"/>
    <col min="6659" max="6660" width="16.85546875" style="5" customWidth="1"/>
    <col min="6661" max="6661" width="13.140625" style="5" customWidth="1"/>
    <col min="6662" max="6662" width="14" style="5" customWidth="1"/>
    <col min="6663" max="6663" width="17.28515625" style="5" customWidth="1"/>
    <col min="6664" max="6664" width="16.5703125" style="5" customWidth="1"/>
    <col min="6665" max="6665" width="15.42578125" style="5" customWidth="1"/>
    <col min="6666" max="6666" width="15.5703125" style="5" customWidth="1"/>
    <col min="6667" max="6667" width="25.85546875" style="5" customWidth="1"/>
    <col min="6668" max="6668" width="31.7109375" style="5" customWidth="1"/>
    <col min="6669" max="6669" width="34.140625" style="5" customWidth="1"/>
    <col min="6670" max="6670" width="37.7109375" style="5" customWidth="1"/>
    <col min="6671" max="6671" width="48.7109375" style="5" customWidth="1"/>
    <col min="6672" max="6672" width="29.42578125" style="5" customWidth="1"/>
    <col min="6673" max="6905" width="10.85546875" style="5"/>
    <col min="6906" max="6906" width="5.42578125" style="5" customWidth="1"/>
    <col min="6907" max="6907" width="34.5703125" style="5" customWidth="1"/>
    <col min="6908" max="6908" width="27.85546875" style="5" customWidth="1"/>
    <col min="6909" max="6909" width="18.140625" style="5" customWidth="1"/>
    <col min="6910" max="6910" width="24" style="5" customWidth="1"/>
    <col min="6911" max="6911" width="16" style="5" customWidth="1"/>
    <col min="6912" max="6912" width="16.140625" style="5" customWidth="1"/>
    <col min="6913" max="6913" width="15.85546875" style="5" customWidth="1"/>
    <col min="6914" max="6914" width="17.42578125" style="5" customWidth="1"/>
    <col min="6915" max="6916" width="16.85546875" style="5" customWidth="1"/>
    <col min="6917" max="6917" width="13.140625" style="5" customWidth="1"/>
    <col min="6918" max="6918" width="14" style="5" customWidth="1"/>
    <col min="6919" max="6919" width="17.28515625" style="5" customWidth="1"/>
    <col min="6920" max="6920" width="16.5703125" style="5" customWidth="1"/>
    <col min="6921" max="6921" width="15.42578125" style="5" customWidth="1"/>
    <col min="6922" max="6922" width="15.5703125" style="5" customWidth="1"/>
    <col min="6923" max="6923" width="25.85546875" style="5" customWidth="1"/>
    <col min="6924" max="6924" width="31.7109375" style="5" customWidth="1"/>
    <col min="6925" max="6925" width="34.140625" style="5" customWidth="1"/>
    <col min="6926" max="6926" width="37.7109375" style="5" customWidth="1"/>
    <col min="6927" max="6927" width="48.7109375" style="5" customWidth="1"/>
    <col min="6928" max="6928" width="29.42578125" style="5" customWidth="1"/>
    <col min="6929" max="7161" width="10.85546875" style="5"/>
    <col min="7162" max="7162" width="5.42578125" style="5" customWidth="1"/>
    <col min="7163" max="7163" width="34.5703125" style="5" customWidth="1"/>
    <col min="7164" max="7164" width="27.85546875" style="5" customWidth="1"/>
    <col min="7165" max="7165" width="18.140625" style="5" customWidth="1"/>
    <col min="7166" max="7166" width="24" style="5" customWidth="1"/>
    <col min="7167" max="7167" width="16" style="5" customWidth="1"/>
    <col min="7168" max="7168" width="16.140625" style="5" customWidth="1"/>
    <col min="7169" max="7169" width="15.85546875" style="5" customWidth="1"/>
    <col min="7170" max="7170" width="17.42578125" style="5" customWidth="1"/>
    <col min="7171" max="7172" width="16.85546875" style="5" customWidth="1"/>
    <col min="7173" max="7173" width="13.140625" style="5" customWidth="1"/>
    <col min="7174" max="7174" width="14" style="5" customWidth="1"/>
    <col min="7175" max="7175" width="17.28515625" style="5" customWidth="1"/>
    <col min="7176" max="7176" width="16.5703125" style="5" customWidth="1"/>
    <col min="7177" max="7177" width="15.42578125" style="5" customWidth="1"/>
    <col min="7178" max="7178" width="15.5703125" style="5" customWidth="1"/>
    <col min="7179" max="7179" width="25.85546875" style="5" customWidth="1"/>
    <col min="7180" max="7180" width="31.7109375" style="5" customWidth="1"/>
    <col min="7181" max="7181" width="34.140625" style="5" customWidth="1"/>
    <col min="7182" max="7182" width="37.7109375" style="5" customWidth="1"/>
    <col min="7183" max="7183" width="48.7109375" style="5" customWidth="1"/>
    <col min="7184" max="7184" width="29.42578125" style="5" customWidth="1"/>
    <col min="7185" max="7417" width="10.85546875" style="5"/>
    <col min="7418" max="7418" width="5.42578125" style="5" customWidth="1"/>
    <col min="7419" max="7419" width="34.5703125" style="5" customWidth="1"/>
    <col min="7420" max="7420" width="27.85546875" style="5" customWidth="1"/>
    <col min="7421" max="7421" width="18.140625" style="5" customWidth="1"/>
    <col min="7422" max="7422" width="24" style="5" customWidth="1"/>
    <col min="7423" max="7423" width="16" style="5" customWidth="1"/>
    <col min="7424" max="7424" width="16.140625" style="5" customWidth="1"/>
    <col min="7425" max="7425" width="15.85546875" style="5" customWidth="1"/>
    <col min="7426" max="7426" width="17.42578125" style="5" customWidth="1"/>
    <col min="7427" max="7428" width="16.85546875" style="5" customWidth="1"/>
    <col min="7429" max="7429" width="13.140625" style="5" customWidth="1"/>
    <col min="7430" max="7430" width="14" style="5" customWidth="1"/>
    <col min="7431" max="7431" width="17.28515625" style="5" customWidth="1"/>
    <col min="7432" max="7432" width="16.5703125" style="5" customWidth="1"/>
    <col min="7433" max="7433" width="15.42578125" style="5" customWidth="1"/>
    <col min="7434" max="7434" width="15.5703125" style="5" customWidth="1"/>
    <col min="7435" max="7435" width="25.85546875" style="5" customWidth="1"/>
    <col min="7436" max="7436" width="31.7109375" style="5" customWidth="1"/>
    <col min="7437" max="7437" width="34.140625" style="5" customWidth="1"/>
    <col min="7438" max="7438" width="37.7109375" style="5" customWidth="1"/>
    <col min="7439" max="7439" width="48.7109375" style="5" customWidth="1"/>
    <col min="7440" max="7440" width="29.42578125" style="5" customWidth="1"/>
    <col min="7441" max="7673" width="10.85546875" style="5"/>
    <col min="7674" max="7674" width="5.42578125" style="5" customWidth="1"/>
    <col min="7675" max="7675" width="34.5703125" style="5" customWidth="1"/>
    <col min="7676" max="7676" width="27.85546875" style="5" customWidth="1"/>
    <col min="7677" max="7677" width="18.140625" style="5" customWidth="1"/>
    <col min="7678" max="7678" width="24" style="5" customWidth="1"/>
    <col min="7679" max="7679" width="16" style="5" customWidth="1"/>
    <col min="7680" max="7680" width="16.140625" style="5" customWidth="1"/>
    <col min="7681" max="7681" width="15.85546875" style="5" customWidth="1"/>
    <col min="7682" max="7682" width="17.42578125" style="5" customWidth="1"/>
    <col min="7683" max="7684" width="16.85546875" style="5" customWidth="1"/>
    <col min="7685" max="7685" width="13.140625" style="5" customWidth="1"/>
    <col min="7686" max="7686" width="14" style="5" customWidth="1"/>
    <col min="7687" max="7687" width="17.28515625" style="5" customWidth="1"/>
    <col min="7688" max="7688" width="16.5703125" style="5" customWidth="1"/>
    <col min="7689" max="7689" width="15.42578125" style="5" customWidth="1"/>
    <col min="7690" max="7690" width="15.5703125" style="5" customWidth="1"/>
    <col min="7691" max="7691" width="25.85546875" style="5" customWidth="1"/>
    <col min="7692" max="7692" width="31.7109375" style="5" customWidth="1"/>
    <col min="7693" max="7693" width="34.140625" style="5" customWidth="1"/>
    <col min="7694" max="7694" width="37.7109375" style="5" customWidth="1"/>
    <col min="7695" max="7695" width="48.7109375" style="5" customWidth="1"/>
    <col min="7696" max="7696" width="29.42578125" style="5" customWidth="1"/>
    <col min="7697" max="7929" width="10.85546875" style="5"/>
    <col min="7930" max="7930" width="5.42578125" style="5" customWidth="1"/>
    <col min="7931" max="7931" width="34.5703125" style="5" customWidth="1"/>
    <col min="7932" max="7932" width="27.85546875" style="5" customWidth="1"/>
    <col min="7933" max="7933" width="18.140625" style="5" customWidth="1"/>
    <col min="7934" max="7934" width="24" style="5" customWidth="1"/>
    <col min="7935" max="7935" width="16" style="5" customWidth="1"/>
    <col min="7936" max="7936" width="16.140625" style="5" customWidth="1"/>
    <col min="7937" max="7937" width="15.85546875" style="5" customWidth="1"/>
    <col min="7938" max="7938" width="17.42578125" style="5" customWidth="1"/>
    <col min="7939" max="7940" width="16.85546875" style="5" customWidth="1"/>
    <col min="7941" max="7941" width="13.140625" style="5" customWidth="1"/>
    <col min="7942" max="7942" width="14" style="5" customWidth="1"/>
    <col min="7943" max="7943" width="17.28515625" style="5" customWidth="1"/>
    <col min="7944" max="7944" width="16.5703125" style="5" customWidth="1"/>
    <col min="7945" max="7945" width="15.42578125" style="5" customWidth="1"/>
    <col min="7946" max="7946" width="15.5703125" style="5" customWidth="1"/>
    <col min="7947" max="7947" width="25.85546875" style="5" customWidth="1"/>
    <col min="7948" max="7948" width="31.7109375" style="5" customWidth="1"/>
    <col min="7949" max="7949" width="34.140625" style="5" customWidth="1"/>
    <col min="7950" max="7950" width="37.7109375" style="5" customWidth="1"/>
    <col min="7951" max="7951" width="48.7109375" style="5" customWidth="1"/>
    <col min="7952" max="7952" width="29.42578125" style="5" customWidth="1"/>
    <col min="7953" max="8185" width="10.85546875" style="5"/>
    <col min="8186" max="8186" width="5.42578125" style="5" customWidth="1"/>
    <col min="8187" max="8187" width="34.5703125" style="5" customWidth="1"/>
    <col min="8188" max="8188" width="27.85546875" style="5" customWidth="1"/>
    <col min="8189" max="8189" width="18.140625" style="5" customWidth="1"/>
    <col min="8190" max="8190" width="24" style="5" customWidth="1"/>
    <col min="8191" max="8191" width="16" style="5" customWidth="1"/>
    <col min="8192" max="8192" width="16.140625" style="5" customWidth="1"/>
    <col min="8193" max="8193" width="15.85546875" style="5" customWidth="1"/>
    <col min="8194" max="8194" width="17.42578125" style="5" customWidth="1"/>
    <col min="8195" max="8196" width="16.85546875" style="5" customWidth="1"/>
    <col min="8197" max="8197" width="13.140625" style="5" customWidth="1"/>
    <col min="8198" max="8198" width="14" style="5" customWidth="1"/>
    <col min="8199" max="8199" width="17.28515625" style="5" customWidth="1"/>
    <col min="8200" max="8200" width="16.5703125" style="5" customWidth="1"/>
    <col min="8201" max="8201" width="15.42578125" style="5" customWidth="1"/>
    <col min="8202" max="8202" width="15.5703125" style="5" customWidth="1"/>
    <col min="8203" max="8203" width="25.85546875" style="5" customWidth="1"/>
    <col min="8204" max="8204" width="31.7109375" style="5" customWidth="1"/>
    <col min="8205" max="8205" width="34.140625" style="5" customWidth="1"/>
    <col min="8206" max="8206" width="37.7109375" style="5" customWidth="1"/>
    <col min="8207" max="8207" width="48.7109375" style="5" customWidth="1"/>
    <col min="8208" max="8208" width="29.42578125" style="5" customWidth="1"/>
    <col min="8209" max="8441" width="10.85546875" style="5"/>
    <col min="8442" max="8442" width="5.42578125" style="5" customWidth="1"/>
    <col min="8443" max="8443" width="34.5703125" style="5" customWidth="1"/>
    <col min="8444" max="8444" width="27.85546875" style="5" customWidth="1"/>
    <col min="8445" max="8445" width="18.140625" style="5" customWidth="1"/>
    <col min="8446" max="8446" width="24" style="5" customWidth="1"/>
    <col min="8447" max="8447" width="16" style="5" customWidth="1"/>
    <col min="8448" max="8448" width="16.140625" style="5" customWidth="1"/>
    <col min="8449" max="8449" width="15.85546875" style="5" customWidth="1"/>
    <col min="8450" max="8450" width="17.42578125" style="5" customWidth="1"/>
    <col min="8451" max="8452" width="16.85546875" style="5" customWidth="1"/>
    <col min="8453" max="8453" width="13.140625" style="5" customWidth="1"/>
    <col min="8454" max="8454" width="14" style="5" customWidth="1"/>
    <col min="8455" max="8455" width="17.28515625" style="5" customWidth="1"/>
    <col min="8456" max="8456" width="16.5703125" style="5" customWidth="1"/>
    <col min="8457" max="8457" width="15.42578125" style="5" customWidth="1"/>
    <col min="8458" max="8458" width="15.5703125" style="5" customWidth="1"/>
    <col min="8459" max="8459" width="25.85546875" style="5" customWidth="1"/>
    <col min="8460" max="8460" width="31.7109375" style="5" customWidth="1"/>
    <col min="8461" max="8461" width="34.140625" style="5" customWidth="1"/>
    <col min="8462" max="8462" width="37.7109375" style="5" customWidth="1"/>
    <col min="8463" max="8463" width="48.7109375" style="5" customWidth="1"/>
    <col min="8464" max="8464" width="29.42578125" style="5" customWidth="1"/>
    <col min="8465" max="8697" width="10.85546875" style="5"/>
    <col min="8698" max="8698" width="5.42578125" style="5" customWidth="1"/>
    <col min="8699" max="8699" width="34.5703125" style="5" customWidth="1"/>
    <col min="8700" max="8700" width="27.85546875" style="5" customWidth="1"/>
    <col min="8701" max="8701" width="18.140625" style="5" customWidth="1"/>
    <col min="8702" max="8702" width="24" style="5" customWidth="1"/>
    <col min="8703" max="8703" width="16" style="5" customWidth="1"/>
    <col min="8704" max="8704" width="16.140625" style="5" customWidth="1"/>
    <col min="8705" max="8705" width="15.85546875" style="5" customWidth="1"/>
    <col min="8706" max="8706" width="17.42578125" style="5" customWidth="1"/>
    <col min="8707" max="8708" width="16.85546875" style="5" customWidth="1"/>
    <col min="8709" max="8709" width="13.140625" style="5" customWidth="1"/>
    <col min="8710" max="8710" width="14" style="5" customWidth="1"/>
    <col min="8711" max="8711" width="17.28515625" style="5" customWidth="1"/>
    <col min="8712" max="8712" width="16.5703125" style="5" customWidth="1"/>
    <col min="8713" max="8713" width="15.42578125" style="5" customWidth="1"/>
    <col min="8714" max="8714" width="15.5703125" style="5" customWidth="1"/>
    <col min="8715" max="8715" width="25.85546875" style="5" customWidth="1"/>
    <col min="8716" max="8716" width="31.7109375" style="5" customWidth="1"/>
    <col min="8717" max="8717" width="34.140625" style="5" customWidth="1"/>
    <col min="8718" max="8718" width="37.7109375" style="5" customWidth="1"/>
    <col min="8719" max="8719" width="48.7109375" style="5" customWidth="1"/>
    <col min="8720" max="8720" width="29.42578125" style="5" customWidth="1"/>
    <col min="8721" max="8953" width="10.85546875" style="5"/>
    <col min="8954" max="8954" width="5.42578125" style="5" customWidth="1"/>
    <col min="8955" max="8955" width="34.5703125" style="5" customWidth="1"/>
    <col min="8956" max="8956" width="27.85546875" style="5" customWidth="1"/>
    <col min="8957" max="8957" width="18.140625" style="5" customWidth="1"/>
    <col min="8958" max="8958" width="24" style="5" customWidth="1"/>
    <col min="8959" max="8959" width="16" style="5" customWidth="1"/>
    <col min="8960" max="8960" width="16.140625" style="5" customWidth="1"/>
    <col min="8961" max="8961" width="15.85546875" style="5" customWidth="1"/>
    <col min="8962" max="8962" width="17.42578125" style="5" customWidth="1"/>
    <col min="8963" max="8964" width="16.85546875" style="5" customWidth="1"/>
    <col min="8965" max="8965" width="13.140625" style="5" customWidth="1"/>
    <col min="8966" max="8966" width="14" style="5" customWidth="1"/>
    <col min="8967" max="8967" width="17.28515625" style="5" customWidth="1"/>
    <col min="8968" max="8968" width="16.5703125" style="5" customWidth="1"/>
    <col min="8969" max="8969" width="15.42578125" style="5" customWidth="1"/>
    <col min="8970" max="8970" width="15.5703125" style="5" customWidth="1"/>
    <col min="8971" max="8971" width="25.85546875" style="5" customWidth="1"/>
    <col min="8972" max="8972" width="31.7109375" style="5" customWidth="1"/>
    <col min="8973" max="8973" width="34.140625" style="5" customWidth="1"/>
    <col min="8974" max="8974" width="37.7109375" style="5" customWidth="1"/>
    <col min="8975" max="8975" width="48.7109375" style="5" customWidth="1"/>
    <col min="8976" max="8976" width="29.42578125" style="5" customWidth="1"/>
    <col min="8977" max="9209" width="10.85546875" style="5"/>
    <col min="9210" max="9210" width="5.42578125" style="5" customWidth="1"/>
    <col min="9211" max="9211" width="34.5703125" style="5" customWidth="1"/>
    <col min="9212" max="9212" width="27.85546875" style="5" customWidth="1"/>
    <col min="9213" max="9213" width="18.140625" style="5" customWidth="1"/>
    <col min="9214" max="9214" width="24" style="5" customWidth="1"/>
    <col min="9215" max="9215" width="16" style="5" customWidth="1"/>
    <col min="9216" max="9216" width="16.140625" style="5" customWidth="1"/>
    <col min="9217" max="9217" width="15.85546875" style="5" customWidth="1"/>
    <col min="9218" max="9218" width="17.42578125" style="5" customWidth="1"/>
    <col min="9219" max="9220" width="16.85546875" style="5" customWidth="1"/>
    <col min="9221" max="9221" width="13.140625" style="5" customWidth="1"/>
    <col min="9222" max="9222" width="14" style="5" customWidth="1"/>
    <col min="9223" max="9223" width="17.28515625" style="5" customWidth="1"/>
    <col min="9224" max="9224" width="16.5703125" style="5" customWidth="1"/>
    <col min="9225" max="9225" width="15.42578125" style="5" customWidth="1"/>
    <col min="9226" max="9226" width="15.5703125" style="5" customWidth="1"/>
    <col min="9227" max="9227" width="25.85546875" style="5" customWidth="1"/>
    <col min="9228" max="9228" width="31.7109375" style="5" customWidth="1"/>
    <col min="9229" max="9229" width="34.140625" style="5" customWidth="1"/>
    <col min="9230" max="9230" width="37.7109375" style="5" customWidth="1"/>
    <col min="9231" max="9231" width="48.7109375" style="5" customWidth="1"/>
    <col min="9232" max="9232" width="29.42578125" style="5" customWidth="1"/>
    <col min="9233" max="9465" width="10.85546875" style="5"/>
    <col min="9466" max="9466" width="5.42578125" style="5" customWidth="1"/>
    <col min="9467" max="9467" width="34.5703125" style="5" customWidth="1"/>
    <col min="9468" max="9468" width="27.85546875" style="5" customWidth="1"/>
    <col min="9469" max="9469" width="18.140625" style="5" customWidth="1"/>
    <col min="9470" max="9470" width="24" style="5" customWidth="1"/>
    <col min="9471" max="9471" width="16" style="5" customWidth="1"/>
    <col min="9472" max="9472" width="16.140625" style="5" customWidth="1"/>
    <col min="9473" max="9473" width="15.85546875" style="5" customWidth="1"/>
    <col min="9474" max="9474" width="17.42578125" style="5" customWidth="1"/>
    <col min="9475" max="9476" width="16.85546875" style="5" customWidth="1"/>
    <col min="9477" max="9477" width="13.140625" style="5" customWidth="1"/>
    <col min="9478" max="9478" width="14" style="5" customWidth="1"/>
    <col min="9479" max="9479" width="17.28515625" style="5" customWidth="1"/>
    <col min="9480" max="9480" width="16.5703125" style="5" customWidth="1"/>
    <col min="9481" max="9481" width="15.42578125" style="5" customWidth="1"/>
    <col min="9482" max="9482" width="15.5703125" style="5" customWidth="1"/>
    <col min="9483" max="9483" width="25.85546875" style="5" customWidth="1"/>
    <col min="9484" max="9484" width="31.7109375" style="5" customWidth="1"/>
    <col min="9485" max="9485" width="34.140625" style="5" customWidth="1"/>
    <col min="9486" max="9486" width="37.7109375" style="5" customWidth="1"/>
    <col min="9487" max="9487" width="48.7109375" style="5" customWidth="1"/>
    <col min="9488" max="9488" width="29.42578125" style="5" customWidth="1"/>
    <col min="9489" max="9721" width="10.85546875" style="5"/>
    <col min="9722" max="9722" width="5.42578125" style="5" customWidth="1"/>
    <col min="9723" max="9723" width="34.5703125" style="5" customWidth="1"/>
    <col min="9724" max="9724" width="27.85546875" style="5" customWidth="1"/>
    <col min="9725" max="9725" width="18.140625" style="5" customWidth="1"/>
    <col min="9726" max="9726" width="24" style="5" customWidth="1"/>
    <col min="9727" max="9727" width="16" style="5" customWidth="1"/>
    <col min="9728" max="9728" width="16.140625" style="5" customWidth="1"/>
    <col min="9729" max="9729" width="15.85546875" style="5" customWidth="1"/>
    <col min="9730" max="9730" width="17.42578125" style="5" customWidth="1"/>
    <col min="9731" max="9732" width="16.85546875" style="5" customWidth="1"/>
    <col min="9733" max="9733" width="13.140625" style="5" customWidth="1"/>
    <col min="9734" max="9734" width="14" style="5" customWidth="1"/>
    <col min="9735" max="9735" width="17.28515625" style="5" customWidth="1"/>
    <col min="9736" max="9736" width="16.5703125" style="5" customWidth="1"/>
    <col min="9737" max="9737" width="15.42578125" style="5" customWidth="1"/>
    <col min="9738" max="9738" width="15.5703125" style="5" customWidth="1"/>
    <col min="9739" max="9739" width="25.85546875" style="5" customWidth="1"/>
    <col min="9740" max="9740" width="31.7109375" style="5" customWidth="1"/>
    <col min="9741" max="9741" width="34.140625" style="5" customWidth="1"/>
    <col min="9742" max="9742" width="37.7109375" style="5" customWidth="1"/>
    <col min="9743" max="9743" width="48.7109375" style="5" customWidth="1"/>
    <col min="9744" max="9744" width="29.42578125" style="5" customWidth="1"/>
    <col min="9745" max="9977" width="10.85546875" style="5"/>
    <col min="9978" max="9978" width="5.42578125" style="5" customWidth="1"/>
    <col min="9979" max="9979" width="34.5703125" style="5" customWidth="1"/>
    <col min="9980" max="9980" width="27.85546875" style="5" customWidth="1"/>
    <col min="9981" max="9981" width="18.140625" style="5" customWidth="1"/>
    <col min="9982" max="9982" width="24" style="5" customWidth="1"/>
    <col min="9983" max="9983" width="16" style="5" customWidth="1"/>
    <col min="9984" max="9984" width="16.140625" style="5" customWidth="1"/>
    <col min="9985" max="9985" width="15.85546875" style="5" customWidth="1"/>
    <col min="9986" max="9986" width="17.42578125" style="5" customWidth="1"/>
    <col min="9987" max="9988" width="16.85546875" style="5" customWidth="1"/>
    <col min="9989" max="9989" width="13.140625" style="5" customWidth="1"/>
    <col min="9990" max="9990" width="14" style="5" customWidth="1"/>
    <col min="9991" max="9991" width="17.28515625" style="5" customWidth="1"/>
    <col min="9992" max="9992" width="16.5703125" style="5" customWidth="1"/>
    <col min="9993" max="9993" width="15.42578125" style="5" customWidth="1"/>
    <col min="9994" max="9994" width="15.5703125" style="5" customWidth="1"/>
    <col min="9995" max="9995" width="25.85546875" style="5" customWidth="1"/>
    <col min="9996" max="9996" width="31.7109375" style="5" customWidth="1"/>
    <col min="9997" max="9997" width="34.140625" style="5" customWidth="1"/>
    <col min="9998" max="9998" width="37.7109375" style="5" customWidth="1"/>
    <col min="9999" max="9999" width="48.7109375" style="5" customWidth="1"/>
    <col min="10000" max="10000" width="29.42578125" style="5" customWidth="1"/>
    <col min="10001" max="10233" width="10.85546875" style="5"/>
    <col min="10234" max="10234" width="5.42578125" style="5" customWidth="1"/>
    <col min="10235" max="10235" width="34.5703125" style="5" customWidth="1"/>
    <col min="10236" max="10236" width="27.85546875" style="5" customWidth="1"/>
    <col min="10237" max="10237" width="18.140625" style="5" customWidth="1"/>
    <col min="10238" max="10238" width="24" style="5" customWidth="1"/>
    <col min="10239" max="10239" width="16" style="5" customWidth="1"/>
    <col min="10240" max="10240" width="16.140625" style="5" customWidth="1"/>
    <col min="10241" max="10241" width="15.85546875" style="5" customWidth="1"/>
    <col min="10242" max="10242" width="17.42578125" style="5" customWidth="1"/>
    <col min="10243" max="10244" width="16.85546875" style="5" customWidth="1"/>
    <col min="10245" max="10245" width="13.140625" style="5" customWidth="1"/>
    <col min="10246" max="10246" width="14" style="5" customWidth="1"/>
    <col min="10247" max="10247" width="17.28515625" style="5" customWidth="1"/>
    <col min="10248" max="10248" width="16.5703125" style="5" customWidth="1"/>
    <col min="10249" max="10249" width="15.42578125" style="5" customWidth="1"/>
    <col min="10250" max="10250" width="15.5703125" style="5" customWidth="1"/>
    <col min="10251" max="10251" width="25.85546875" style="5" customWidth="1"/>
    <col min="10252" max="10252" width="31.7109375" style="5" customWidth="1"/>
    <col min="10253" max="10253" width="34.140625" style="5" customWidth="1"/>
    <col min="10254" max="10254" width="37.7109375" style="5" customWidth="1"/>
    <col min="10255" max="10255" width="48.7109375" style="5" customWidth="1"/>
    <col min="10256" max="10256" width="29.42578125" style="5" customWidth="1"/>
    <col min="10257" max="10489" width="10.85546875" style="5"/>
    <col min="10490" max="10490" width="5.42578125" style="5" customWidth="1"/>
    <col min="10491" max="10491" width="34.5703125" style="5" customWidth="1"/>
    <col min="10492" max="10492" width="27.85546875" style="5" customWidth="1"/>
    <col min="10493" max="10493" width="18.140625" style="5" customWidth="1"/>
    <col min="10494" max="10494" width="24" style="5" customWidth="1"/>
    <col min="10495" max="10495" width="16" style="5" customWidth="1"/>
    <col min="10496" max="10496" width="16.140625" style="5" customWidth="1"/>
    <col min="10497" max="10497" width="15.85546875" style="5" customWidth="1"/>
    <col min="10498" max="10498" width="17.42578125" style="5" customWidth="1"/>
    <col min="10499" max="10500" width="16.85546875" style="5" customWidth="1"/>
    <col min="10501" max="10501" width="13.140625" style="5" customWidth="1"/>
    <col min="10502" max="10502" width="14" style="5" customWidth="1"/>
    <col min="10503" max="10503" width="17.28515625" style="5" customWidth="1"/>
    <col min="10504" max="10504" width="16.5703125" style="5" customWidth="1"/>
    <col min="10505" max="10505" width="15.42578125" style="5" customWidth="1"/>
    <col min="10506" max="10506" width="15.5703125" style="5" customWidth="1"/>
    <col min="10507" max="10507" width="25.85546875" style="5" customWidth="1"/>
    <col min="10508" max="10508" width="31.7109375" style="5" customWidth="1"/>
    <col min="10509" max="10509" width="34.140625" style="5" customWidth="1"/>
    <col min="10510" max="10510" width="37.7109375" style="5" customWidth="1"/>
    <col min="10511" max="10511" width="48.7109375" style="5" customWidth="1"/>
    <col min="10512" max="10512" width="29.42578125" style="5" customWidth="1"/>
    <col min="10513" max="10745" width="10.85546875" style="5"/>
    <col min="10746" max="10746" width="5.42578125" style="5" customWidth="1"/>
    <col min="10747" max="10747" width="34.5703125" style="5" customWidth="1"/>
    <col min="10748" max="10748" width="27.85546875" style="5" customWidth="1"/>
    <col min="10749" max="10749" width="18.140625" style="5" customWidth="1"/>
    <col min="10750" max="10750" width="24" style="5" customWidth="1"/>
    <col min="10751" max="10751" width="16" style="5" customWidth="1"/>
    <col min="10752" max="10752" width="16.140625" style="5" customWidth="1"/>
    <col min="10753" max="10753" width="15.85546875" style="5" customWidth="1"/>
    <col min="10754" max="10754" width="17.42578125" style="5" customWidth="1"/>
    <col min="10755" max="10756" width="16.85546875" style="5" customWidth="1"/>
    <col min="10757" max="10757" width="13.140625" style="5" customWidth="1"/>
    <col min="10758" max="10758" width="14" style="5" customWidth="1"/>
    <col min="10759" max="10759" width="17.28515625" style="5" customWidth="1"/>
    <col min="10760" max="10760" width="16.5703125" style="5" customWidth="1"/>
    <col min="10761" max="10761" width="15.42578125" style="5" customWidth="1"/>
    <col min="10762" max="10762" width="15.5703125" style="5" customWidth="1"/>
    <col min="10763" max="10763" width="25.85546875" style="5" customWidth="1"/>
    <col min="10764" max="10764" width="31.7109375" style="5" customWidth="1"/>
    <col min="10765" max="10765" width="34.140625" style="5" customWidth="1"/>
    <col min="10766" max="10766" width="37.7109375" style="5" customWidth="1"/>
    <col min="10767" max="10767" width="48.7109375" style="5" customWidth="1"/>
    <col min="10768" max="10768" width="29.42578125" style="5" customWidth="1"/>
    <col min="10769" max="11001" width="10.85546875" style="5"/>
    <col min="11002" max="11002" width="5.42578125" style="5" customWidth="1"/>
    <col min="11003" max="11003" width="34.5703125" style="5" customWidth="1"/>
    <col min="11004" max="11004" width="27.85546875" style="5" customWidth="1"/>
    <col min="11005" max="11005" width="18.140625" style="5" customWidth="1"/>
    <col min="11006" max="11006" width="24" style="5" customWidth="1"/>
    <col min="11007" max="11007" width="16" style="5" customWidth="1"/>
    <col min="11008" max="11008" width="16.140625" style="5" customWidth="1"/>
    <col min="11009" max="11009" width="15.85546875" style="5" customWidth="1"/>
    <col min="11010" max="11010" width="17.42578125" style="5" customWidth="1"/>
    <col min="11011" max="11012" width="16.85546875" style="5" customWidth="1"/>
    <col min="11013" max="11013" width="13.140625" style="5" customWidth="1"/>
    <col min="11014" max="11014" width="14" style="5" customWidth="1"/>
    <col min="11015" max="11015" width="17.28515625" style="5" customWidth="1"/>
    <col min="11016" max="11016" width="16.5703125" style="5" customWidth="1"/>
    <col min="11017" max="11017" width="15.42578125" style="5" customWidth="1"/>
    <col min="11018" max="11018" width="15.5703125" style="5" customWidth="1"/>
    <col min="11019" max="11019" width="25.85546875" style="5" customWidth="1"/>
    <col min="11020" max="11020" width="31.7109375" style="5" customWidth="1"/>
    <col min="11021" max="11021" width="34.140625" style="5" customWidth="1"/>
    <col min="11022" max="11022" width="37.7109375" style="5" customWidth="1"/>
    <col min="11023" max="11023" width="48.7109375" style="5" customWidth="1"/>
    <col min="11024" max="11024" width="29.42578125" style="5" customWidth="1"/>
    <col min="11025" max="11257" width="10.85546875" style="5"/>
    <col min="11258" max="11258" width="5.42578125" style="5" customWidth="1"/>
    <col min="11259" max="11259" width="34.5703125" style="5" customWidth="1"/>
    <col min="11260" max="11260" width="27.85546875" style="5" customWidth="1"/>
    <col min="11261" max="11261" width="18.140625" style="5" customWidth="1"/>
    <col min="11262" max="11262" width="24" style="5" customWidth="1"/>
    <col min="11263" max="11263" width="16" style="5" customWidth="1"/>
    <col min="11264" max="11264" width="16.140625" style="5" customWidth="1"/>
    <col min="11265" max="11265" width="15.85546875" style="5" customWidth="1"/>
    <col min="11266" max="11266" width="17.42578125" style="5" customWidth="1"/>
    <col min="11267" max="11268" width="16.85546875" style="5" customWidth="1"/>
    <col min="11269" max="11269" width="13.140625" style="5" customWidth="1"/>
    <col min="11270" max="11270" width="14" style="5" customWidth="1"/>
    <col min="11271" max="11271" width="17.28515625" style="5" customWidth="1"/>
    <col min="11272" max="11272" width="16.5703125" style="5" customWidth="1"/>
    <col min="11273" max="11273" width="15.42578125" style="5" customWidth="1"/>
    <col min="11274" max="11274" width="15.5703125" style="5" customWidth="1"/>
    <col min="11275" max="11275" width="25.85546875" style="5" customWidth="1"/>
    <col min="11276" max="11276" width="31.7109375" style="5" customWidth="1"/>
    <col min="11277" max="11277" width="34.140625" style="5" customWidth="1"/>
    <col min="11278" max="11278" width="37.7109375" style="5" customWidth="1"/>
    <col min="11279" max="11279" width="48.7109375" style="5" customWidth="1"/>
    <col min="11280" max="11280" width="29.42578125" style="5" customWidth="1"/>
    <col min="11281" max="11513" width="10.85546875" style="5"/>
    <col min="11514" max="11514" width="5.42578125" style="5" customWidth="1"/>
    <col min="11515" max="11515" width="34.5703125" style="5" customWidth="1"/>
    <col min="11516" max="11516" width="27.85546875" style="5" customWidth="1"/>
    <col min="11517" max="11517" width="18.140625" style="5" customWidth="1"/>
    <col min="11518" max="11518" width="24" style="5" customWidth="1"/>
    <col min="11519" max="11519" width="16" style="5" customWidth="1"/>
    <col min="11520" max="11520" width="16.140625" style="5" customWidth="1"/>
    <col min="11521" max="11521" width="15.85546875" style="5" customWidth="1"/>
    <col min="11522" max="11522" width="17.42578125" style="5" customWidth="1"/>
    <col min="11523" max="11524" width="16.85546875" style="5" customWidth="1"/>
    <col min="11525" max="11525" width="13.140625" style="5" customWidth="1"/>
    <col min="11526" max="11526" width="14" style="5" customWidth="1"/>
    <col min="11527" max="11527" width="17.28515625" style="5" customWidth="1"/>
    <col min="11528" max="11528" width="16.5703125" style="5" customWidth="1"/>
    <col min="11529" max="11529" width="15.42578125" style="5" customWidth="1"/>
    <col min="11530" max="11530" width="15.5703125" style="5" customWidth="1"/>
    <col min="11531" max="11531" width="25.85546875" style="5" customWidth="1"/>
    <col min="11532" max="11532" width="31.7109375" style="5" customWidth="1"/>
    <col min="11533" max="11533" width="34.140625" style="5" customWidth="1"/>
    <col min="11534" max="11534" width="37.7109375" style="5" customWidth="1"/>
    <col min="11535" max="11535" width="48.7109375" style="5" customWidth="1"/>
    <col min="11536" max="11536" width="29.42578125" style="5" customWidth="1"/>
    <col min="11537" max="11769" width="10.85546875" style="5"/>
    <col min="11770" max="11770" width="5.42578125" style="5" customWidth="1"/>
    <col min="11771" max="11771" width="34.5703125" style="5" customWidth="1"/>
    <col min="11772" max="11772" width="27.85546875" style="5" customWidth="1"/>
    <col min="11773" max="11773" width="18.140625" style="5" customWidth="1"/>
    <col min="11774" max="11774" width="24" style="5" customWidth="1"/>
    <col min="11775" max="11775" width="16" style="5" customWidth="1"/>
    <col min="11776" max="11776" width="16.140625" style="5" customWidth="1"/>
    <col min="11777" max="11777" width="15.85546875" style="5" customWidth="1"/>
    <col min="11778" max="11778" width="17.42578125" style="5" customWidth="1"/>
    <col min="11779" max="11780" width="16.85546875" style="5" customWidth="1"/>
    <col min="11781" max="11781" width="13.140625" style="5" customWidth="1"/>
    <col min="11782" max="11782" width="14" style="5" customWidth="1"/>
    <col min="11783" max="11783" width="17.28515625" style="5" customWidth="1"/>
    <col min="11784" max="11784" width="16.5703125" style="5" customWidth="1"/>
    <col min="11785" max="11785" width="15.42578125" style="5" customWidth="1"/>
    <col min="11786" max="11786" width="15.5703125" style="5" customWidth="1"/>
    <col min="11787" max="11787" width="25.85546875" style="5" customWidth="1"/>
    <col min="11788" max="11788" width="31.7109375" style="5" customWidth="1"/>
    <col min="11789" max="11789" width="34.140625" style="5" customWidth="1"/>
    <col min="11790" max="11790" width="37.7109375" style="5" customWidth="1"/>
    <col min="11791" max="11791" width="48.7109375" style="5" customWidth="1"/>
    <col min="11792" max="11792" width="29.42578125" style="5" customWidth="1"/>
    <col min="11793" max="12025" width="10.85546875" style="5"/>
    <col min="12026" max="12026" width="5.42578125" style="5" customWidth="1"/>
    <col min="12027" max="12027" width="34.5703125" style="5" customWidth="1"/>
    <col min="12028" max="12028" width="27.85546875" style="5" customWidth="1"/>
    <col min="12029" max="12029" width="18.140625" style="5" customWidth="1"/>
    <col min="12030" max="12030" width="24" style="5" customWidth="1"/>
    <col min="12031" max="12031" width="16" style="5" customWidth="1"/>
    <col min="12032" max="12032" width="16.140625" style="5" customWidth="1"/>
    <col min="12033" max="12033" width="15.85546875" style="5" customWidth="1"/>
    <col min="12034" max="12034" width="17.42578125" style="5" customWidth="1"/>
    <col min="12035" max="12036" width="16.85546875" style="5" customWidth="1"/>
    <col min="12037" max="12037" width="13.140625" style="5" customWidth="1"/>
    <col min="12038" max="12038" width="14" style="5" customWidth="1"/>
    <col min="12039" max="12039" width="17.28515625" style="5" customWidth="1"/>
    <col min="12040" max="12040" width="16.5703125" style="5" customWidth="1"/>
    <col min="12041" max="12041" width="15.42578125" style="5" customWidth="1"/>
    <col min="12042" max="12042" width="15.5703125" style="5" customWidth="1"/>
    <col min="12043" max="12043" width="25.85546875" style="5" customWidth="1"/>
    <col min="12044" max="12044" width="31.7109375" style="5" customWidth="1"/>
    <col min="12045" max="12045" width="34.140625" style="5" customWidth="1"/>
    <col min="12046" max="12046" width="37.7109375" style="5" customWidth="1"/>
    <col min="12047" max="12047" width="48.7109375" style="5" customWidth="1"/>
    <col min="12048" max="12048" width="29.42578125" style="5" customWidth="1"/>
    <col min="12049" max="12281" width="10.85546875" style="5"/>
    <col min="12282" max="12282" width="5.42578125" style="5" customWidth="1"/>
    <col min="12283" max="12283" width="34.5703125" style="5" customWidth="1"/>
    <col min="12284" max="12284" width="27.85546875" style="5" customWidth="1"/>
    <col min="12285" max="12285" width="18.140625" style="5" customWidth="1"/>
    <col min="12286" max="12286" width="24" style="5" customWidth="1"/>
    <col min="12287" max="12287" width="16" style="5" customWidth="1"/>
    <col min="12288" max="12288" width="16.140625" style="5" customWidth="1"/>
    <col min="12289" max="12289" width="15.85546875" style="5" customWidth="1"/>
    <col min="12290" max="12290" width="17.42578125" style="5" customWidth="1"/>
    <col min="12291" max="12292" width="16.85546875" style="5" customWidth="1"/>
    <col min="12293" max="12293" width="13.140625" style="5" customWidth="1"/>
    <col min="12294" max="12294" width="14" style="5" customWidth="1"/>
    <col min="12295" max="12295" width="17.28515625" style="5" customWidth="1"/>
    <col min="12296" max="12296" width="16.5703125" style="5" customWidth="1"/>
    <col min="12297" max="12297" width="15.42578125" style="5" customWidth="1"/>
    <col min="12298" max="12298" width="15.5703125" style="5" customWidth="1"/>
    <col min="12299" max="12299" width="25.85546875" style="5" customWidth="1"/>
    <col min="12300" max="12300" width="31.7109375" style="5" customWidth="1"/>
    <col min="12301" max="12301" width="34.140625" style="5" customWidth="1"/>
    <col min="12302" max="12302" width="37.7109375" style="5" customWidth="1"/>
    <col min="12303" max="12303" width="48.7109375" style="5" customWidth="1"/>
    <col min="12304" max="12304" width="29.42578125" style="5" customWidth="1"/>
    <col min="12305" max="12537" width="10.85546875" style="5"/>
    <col min="12538" max="12538" width="5.42578125" style="5" customWidth="1"/>
    <col min="12539" max="12539" width="34.5703125" style="5" customWidth="1"/>
    <col min="12540" max="12540" width="27.85546875" style="5" customWidth="1"/>
    <col min="12541" max="12541" width="18.140625" style="5" customWidth="1"/>
    <col min="12542" max="12542" width="24" style="5" customWidth="1"/>
    <col min="12543" max="12543" width="16" style="5" customWidth="1"/>
    <col min="12544" max="12544" width="16.140625" style="5" customWidth="1"/>
    <col min="12545" max="12545" width="15.85546875" style="5" customWidth="1"/>
    <col min="12546" max="12546" width="17.42578125" style="5" customWidth="1"/>
    <col min="12547" max="12548" width="16.85546875" style="5" customWidth="1"/>
    <col min="12549" max="12549" width="13.140625" style="5" customWidth="1"/>
    <col min="12550" max="12550" width="14" style="5" customWidth="1"/>
    <col min="12551" max="12551" width="17.28515625" style="5" customWidth="1"/>
    <col min="12552" max="12552" width="16.5703125" style="5" customWidth="1"/>
    <col min="12553" max="12553" width="15.42578125" style="5" customWidth="1"/>
    <col min="12554" max="12554" width="15.5703125" style="5" customWidth="1"/>
    <col min="12555" max="12555" width="25.85546875" style="5" customWidth="1"/>
    <col min="12556" max="12556" width="31.7109375" style="5" customWidth="1"/>
    <col min="12557" max="12557" width="34.140625" style="5" customWidth="1"/>
    <col min="12558" max="12558" width="37.7109375" style="5" customWidth="1"/>
    <col min="12559" max="12559" width="48.7109375" style="5" customWidth="1"/>
    <col min="12560" max="12560" width="29.42578125" style="5" customWidth="1"/>
    <col min="12561" max="12793" width="10.85546875" style="5"/>
    <col min="12794" max="12794" width="5.42578125" style="5" customWidth="1"/>
    <col min="12795" max="12795" width="34.5703125" style="5" customWidth="1"/>
    <col min="12796" max="12796" width="27.85546875" style="5" customWidth="1"/>
    <col min="12797" max="12797" width="18.140625" style="5" customWidth="1"/>
    <col min="12798" max="12798" width="24" style="5" customWidth="1"/>
    <col min="12799" max="12799" width="16" style="5" customWidth="1"/>
    <col min="12800" max="12800" width="16.140625" style="5" customWidth="1"/>
    <col min="12801" max="12801" width="15.85546875" style="5" customWidth="1"/>
    <col min="12802" max="12802" width="17.42578125" style="5" customWidth="1"/>
    <col min="12803" max="12804" width="16.85546875" style="5" customWidth="1"/>
    <col min="12805" max="12805" width="13.140625" style="5" customWidth="1"/>
    <col min="12806" max="12806" width="14" style="5" customWidth="1"/>
    <col min="12807" max="12807" width="17.28515625" style="5" customWidth="1"/>
    <col min="12808" max="12808" width="16.5703125" style="5" customWidth="1"/>
    <col min="12809" max="12809" width="15.42578125" style="5" customWidth="1"/>
    <col min="12810" max="12810" width="15.5703125" style="5" customWidth="1"/>
    <col min="12811" max="12811" width="25.85546875" style="5" customWidth="1"/>
    <col min="12812" max="12812" width="31.7109375" style="5" customWidth="1"/>
    <col min="12813" max="12813" width="34.140625" style="5" customWidth="1"/>
    <col min="12814" max="12814" width="37.7109375" style="5" customWidth="1"/>
    <col min="12815" max="12815" width="48.7109375" style="5" customWidth="1"/>
    <col min="12816" max="12816" width="29.42578125" style="5" customWidth="1"/>
    <col min="12817" max="13049" width="10.85546875" style="5"/>
    <col min="13050" max="13050" width="5.42578125" style="5" customWidth="1"/>
    <col min="13051" max="13051" width="34.5703125" style="5" customWidth="1"/>
    <col min="13052" max="13052" width="27.85546875" style="5" customWidth="1"/>
    <col min="13053" max="13053" width="18.140625" style="5" customWidth="1"/>
    <col min="13054" max="13054" width="24" style="5" customWidth="1"/>
    <col min="13055" max="13055" width="16" style="5" customWidth="1"/>
    <col min="13056" max="13056" width="16.140625" style="5" customWidth="1"/>
    <col min="13057" max="13057" width="15.85546875" style="5" customWidth="1"/>
    <col min="13058" max="13058" width="17.42578125" style="5" customWidth="1"/>
    <col min="13059" max="13060" width="16.85546875" style="5" customWidth="1"/>
    <col min="13061" max="13061" width="13.140625" style="5" customWidth="1"/>
    <col min="13062" max="13062" width="14" style="5" customWidth="1"/>
    <col min="13063" max="13063" width="17.28515625" style="5" customWidth="1"/>
    <col min="13064" max="13064" width="16.5703125" style="5" customWidth="1"/>
    <col min="13065" max="13065" width="15.42578125" style="5" customWidth="1"/>
    <col min="13066" max="13066" width="15.5703125" style="5" customWidth="1"/>
    <col min="13067" max="13067" width="25.85546875" style="5" customWidth="1"/>
    <col min="13068" max="13068" width="31.7109375" style="5" customWidth="1"/>
    <col min="13069" max="13069" width="34.140625" style="5" customWidth="1"/>
    <col min="13070" max="13070" width="37.7109375" style="5" customWidth="1"/>
    <col min="13071" max="13071" width="48.7109375" style="5" customWidth="1"/>
    <col min="13072" max="13072" width="29.42578125" style="5" customWidth="1"/>
    <col min="13073" max="13305" width="10.85546875" style="5"/>
    <col min="13306" max="13306" width="5.42578125" style="5" customWidth="1"/>
    <col min="13307" max="13307" width="34.5703125" style="5" customWidth="1"/>
    <col min="13308" max="13308" width="27.85546875" style="5" customWidth="1"/>
    <col min="13309" max="13309" width="18.140625" style="5" customWidth="1"/>
    <col min="13310" max="13310" width="24" style="5" customWidth="1"/>
    <col min="13311" max="13311" width="16" style="5" customWidth="1"/>
    <col min="13312" max="13312" width="16.140625" style="5" customWidth="1"/>
    <col min="13313" max="13313" width="15.85546875" style="5" customWidth="1"/>
    <col min="13314" max="13314" width="17.42578125" style="5" customWidth="1"/>
    <col min="13315" max="13316" width="16.85546875" style="5" customWidth="1"/>
    <col min="13317" max="13317" width="13.140625" style="5" customWidth="1"/>
    <col min="13318" max="13318" width="14" style="5" customWidth="1"/>
    <col min="13319" max="13319" width="17.28515625" style="5" customWidth="1"/>
    <col min="13320" max="13320" width="16.5703125" style="5" customWidth="1"/>
    <col min="13321" max="13321" width="15.42578125" style="5" customWidth="1"/>
    <col min="13322" max="13322" width="15.5703125" style="5" customWidth="1"/>
    <col min="13323" max="13323" width="25.85546875" style="5" customWidth="1"/>
    <col min="13324" max="13324" width="31.7109375" style="5" customWidth="1"/>
    <col min="13325" max="13325" width="34.140625" style="5" customWidth="1"/>
    <col min="13326" max="13326" width="37.7109375" style="5" customWidth="1"/>
    <col min="13327" max="13327" width="48.7109375" style="5" customWidth="1"/>
    <col min="13328" max="13328" width="29.42578125" style="5" customWidth="1"/>
    <col min="13329" max="13561" width="10.85546875" style="5"/>
    <col min="13562" max="13562" width="5.42578125" style="5" customWidth="1"/>
    <col min="13563" max="13563" width="34.5703125" style="5" customWidth="1"/>
    <col min="13564" max="13564" width="27.85546875" style="5" customWidth="1"/>
    <col min="13565" max="13565" width="18.140625" style="5" customWidth="1"/>
    <col min="13566" max="13566" width="24" style="5" customWidth="1"/>
    <col min="13567" max="13567" width="16" style="5" customWidth="1"/>
    <col min="13568" max="13568" width="16.140625" style="5" customWidth="1"/>
    <col min="13569" max="13569" width="15.85546875" style="5" customWidth="1"/>
    <col min="13570" max="13570" width="17.42578125" style="5" customWidth="1"/>
    <col min="13571" max="13572" width="16.85546875" style="5" customWidth="1"/>
    <col min="13573" max="13573" width="13.140625" style="5" customWidth="1"/>
    <col min="13574" max="13574" width="14" style="5" customWidth="1"/>
    <col min="13575" max="13575" width="17.28515625" style="5" customWidth="1"/>
    <col min="13576" max="13576" width="16.5703125" style="5" customWidth="1"/>
    <col min="13577" max="13577" width="15.42578125" style="5" customWidth="1"/>
    <col min="13578" max="13578" width="15.5703125" style="5" customWidth="1"/>
    <col min="13579" max="13579" width="25.85546875" style="5" customWidth="1"/>
    <col min="13580" max="13580" width="31.7109375" style="5" customWidth="1"/>
    <col min="13581" max="13581" width="34.140625" style="5" customWidth="1"/>
    <col min="13582" max="13582" width="37.7109375" style="5" customWidth="1"/>
    <col min="13583" max="13583" width="48.7109375" style="5" customWidth="1"/>
    <col min="13584" max="13584" width="29.42578125" style="5" customWidth="1"/>
    <col min="13585" max="13817" width="10.85546875" style="5"/>
    <col min="13818" max="13818" width="5.42578125" style="5" customWidth="1"/>
    <col min="13819" max="13819" width="34.5703125" style="5" customWidth="1"/>
    <col min="13820" max="13820" width="27.85546875" style="5" customWidth="1"/>
    <col min="13821" max="13821" width="18.140625" style="5" customWidth="1"/>
    <col min="13822" max="13822" width="24" style="5" customWidth="1"/>
    <col min="13823" max="13823" width="16" style="5" customWidth="1"/>
    <col min="13824" max="13824" width="16.140625" style="5" customWidth="1"/>
    <col min="13825" max="13825" width="15.85546875" style="5" customWidth="1"/>
    <col min="13826" max="13826" width="17.42578125" style="5" customWidth="1"/>
    <col min="13827" max="13828" width="16.85546875" style="5" customWidth="1"/>
    <col min="13829" max="13829" width="13.140625" style="5" customWidth="1"/>
    <col min="13830" max="13830" width="14" style="5" customWidth="1"/>
    <col min="13831" max="13831" width="17.28515625" style="5" customWidth="1"/>
    <col min="13832" max="13832" width="16.5703125" style="5" customWidth="1"/>
    <col min="13833" max="13833" width="15.42578125" style="5" customWidth="1"/>
    <col min="13834" max="13834" width="15.5703125" style="5" customWidth="1"/>
    <col min="13835" max="13835" width="25.85546875" style="5" customWidth="1"/>
    <col min="13836" max="13836" width="31.7109375" style="5" customWidth="1"/>
    <col min="13837" max="13837" width="34.140625" style="5" customWidth="1"/>
    <col min="13838" max="13838" width="37.7109375" style="5" customWidth="1"/>
    <col min="13839" max="13839" width="48.7109375" style="5" customWidth="1"/>
    <col min="13840" max="13840" width="29.42578125" style="5" customWidth="1"/>
    <col min="13841" max="14073" width="10.85546875" style="5"/>
    <col min="14074" max="14074" width="5.42578125" style="5" customWidth="1"/>
    <col min="14075" max="14075" width="34.5703125" style="5" customWidth="1"/>
    <col min="14076" max="14076" width="27.85546875" style="5" customWidth="1"/>
    <col min="14077" max="14077" width="18.140625" style="5" customWidth="1"/>
    <col min="14078" max="14078" width="24" style="5" customWidth="1"/>
    <col min="14079" max="14079" width="16" style="5" customWidth="1"/>
    <col min="14080" max="14080" width="16.140625" style="5" customWidth="1"/>
    <col min="14081" max="14081" width="15.85546875" style="5" customWidth="1"/>
    <col min="14082" max="14082" width="17.42578125" style="5" customWidth="1"/>
    <col min="14083" max="14084" width="16.85546875" style="5" customWidth="1"/>
    <col min="14085" max="14085" width="13.140625" style="5" customWidth="1"/>
    <col min="14086" max="14086" width="14" style="5" customWidth="1"/>
    <col min="14087" max="14087" width="17.28515625" style="5" customWidth="1"/>
    <col min="14088" max="14088" width="16.5703125" style="5" customWidth="1"/>
    <col min="14089" max="14089" width="15.42578125" style="5" customWidth="1"/>
    <col min="14090" max="14090" width="15.5703125" style="5" customWidth="1"/>
    <col min="14091" max="14091" width="25.85546875" style="5" customWidth="1"/>
    <col min="14092" max="14092" width="31.7109375" style="5" customWidth="1"/>
    <col min="14093" max="14093" width="34.140625" style="5" customWidth="1"/>
    <col min="14094" max="14094" width="37.7109375" style="5" customWidth="1"/>
    <col min="14095" max="14095" width="48.7109375" style="5" customWidth="1"/>
    <col min="14096" max="14096" width="29.42578125" style="5" customWidth="1"/>
    <col min="14097" max="14329" width="10.85546875" style="5"/>
    <col min="14330" max="14330" width="5.42578125" style="5" customWidth="1"/>
    <col min="14331" max="14331" width="34.5703125" style="5" customWidth="1"/>
    <col min="14332" max="14332" width="27.85546875" style="5" customWidth="1"/>
    <col min="14333" max="14333" width="18.140625" style="5" customWidth="1"/>
    <col min="14334" max="14334" width="24" style="5" customWidth="1"/>
    <col min="14335" max="14335" width="16" style="5" customWidth="1"/>
    <col min="14336" max="14336" width="16.140625" style="5" customWidth="1"/>
    <col min="14337" max="14337" width="15.85546875" style="5" customWidth="1"/>
    <col min="14338" max="14338" width="17.42578125" style="5" customWidth="1"/>
    <col min="14339" max="14340" width="16.85546875" style="5" customWidth="1"/>
    <col min="14341" max="14341" width="13.140625" style="5" customWidth="1"/>
    <col min="14342" max="14342" width="14" style="5" customWidth="1"/>
    <col min="14343" max="14343" width="17.28515625" style="5" customWidth="1"/>
    <col min="14344" max="14344" width="16.5703125" style="5" customWidth="1"/>
    <col min="14345" max="14345" width="15.42578125" style="5" customWidth="1"/>
    <col min="14346" max="14346" width="15.5703125" style="5" customWidth="1"/>
    <col min="14347" max="14347" width="25.85546875" style="5" customWidth="1"/>
    <col min="14348" max="14348" width="31.7109375" style="5" customWidth="1"/>
    <col min="14349" max="14349" width="34.140625" style="5" customWidth="1"/>
    <col min="14350" max="14350" width="37.7109375" style="5" customWidth="1"/>
    <col min="14351" max="14351" width="48.7109375" style="5" customWidth="1"/>
    <col min="14352" max="14352" width="29.42578125" style="5" customWidth="1"/>
    <col min="14353" max="14585" width="10.85546875" style="5"/>
    <col min="14586" max="14586" width="5.42578125" style="5" customWidth="1"/>
    <col min="14587" max="14587" width="34.5703125" style="5" customWidth="1"/>
    <col min="14588" max="14588" width="27.85546875" style="5" customWidth="1"/>
    <col min="14589" max="14589" width="18.140625" style="5" customWidth="1"/>
    <col min="14590" max="14590" width="24" style="5" customWidth="1"/>
    <col min="14591" max="14591" width="16" style="5" customWidth="1"/>
    <col min="14592" max="14592" width="16.140625" style="5" customWidth="1"/>
    <col min="14593" max="14593" width="15.85546875" style="5" customWidth="1"/>
    <col min="14594" max="14594" width="17.42578125" style="5" customWidth="1"/>
    <col min="14595" max="14596" width="16.85546875" style="5" customWidth="1"/>
    <col min="14597" max="14597" width="13.140625" style="5" customWidth="1"/>
    <col min="14598" max="14598" width="14" style="5" customWidth="1"/>
    <col min="14599" max="14599" width="17.28515625" style="5" customWidth="1"/>
    <col min="14600" max="14600" width="16.5703125" style="5" customWidth="1"/>
    <col min="14601" max="14601" width="15.42578125" style="5" customWidth="1"/>
    <col min="14602" max="14602" width="15.5703125" style="5" customWidth="1"/>
    <col min="14603" max="14603" width="25.85546875" style="5" customWidth="1"/>
    <col min="14604" max="14604" width="31.7109375" style="5" customWidth="1"/>
    <col min="14605" max="14605" width="34.140625" style="5" customWidth="1"/>
    <col min="14606" max="14606" width="37.7109375" style="5" customWidth="1"/>
    <col min="14607" max="14607" width="48.7109375" style="5" customWidth="1"/>
    <col min="14608" max="14608" width="29.42578125" style="5" customWidth="1"/>
    <col min="14609" max="14841" width="10.85546875" style="5"/>
    <col min="14842" max="14842" width="5.42578125" style="5" customWidth="1"/>
    <col min="14843" max="14843" width="34.5703125" style="5" customWidth="1"/>
    <col min="14844" max="14844" width="27.85546875" style="5" customWidth="1"/>
    <col min="14845" max="14845" width="18.140625" style="5" customWidth="1"/>
    <col min="14846" max="14846" width="24" style="5" customWidth="1"/>
    <col min="14847" max="14847" width="16" style="5" customWidth="1"/>
    <col min="14848" max="14848" width="16.140625" style="5" customWidth="1"/>
    <col min="14849" max="14849" width="15.85546875" style="5" customWidth="1"/>
    <col min="14850" max="14850" width="17.42578125" style="5" customWidth="1"/>
    <col min="14851" max="14852" width="16.85546875" style="5" customWidth="1"/>
    <col min="14853" max="14853" width="13.140625" style="5" customWidth="1"/>
    <col min="14854" max="14854" width="14" style="5" customWidth="1"/>
    <col min="14855" max="14855" width="17.28515625" style="5" customWidth="1"/>
    <col min="14856" max="14856" width="16.5703125" style="5" customWidth="1"/>
    <col min="14857" max="14857" width="15.42578125" style="5" customWidth="1"/>
    <col min="14858" max="14858" width="15.5703125" style="5" customWidth="1"/>
    <col min="14859" max="14859" width="25.85546875" style="5" customWidth="1"/>
    <col min="14860" max="14860" width="31.7109375" style="5" customWidth="1"/>
    <col min="14861" max="14861" width="34.140625" style="5" customWidth="1"/>
    <col min="14862" max="14862" width="37.7109375" style="5" customWidth="1"/>
    <col min="14863" max="14863" width="48.7109375" style="5" customWidth="1"/>
    <col min="14864" max="14864" width="29.42578125" style="5" customWidth="1"/>
    <col min="14865" max="15097" width="10.85546875" style="5"/>
    <col min="15098" max="15098" width="5.42578125" style="5" customWidth="1"/>
    <col min="15099" max="15099" width="34.5703125" style="5" customWidth="1"/>
    <col min="15100" max="15100" width="27.85546875" style="5" customWidth="1"/>
    <col min="15101" max="15101" width="18.140625" style="5" customWidth="1"/>
    <col min="15102" max="15102" width="24" style="5" customWidth="1"/>
    <col min="15103" max="15103" width="16" style="5" customWidth="1"/>
    <col min="15104" max="15104" width="16.140625" style="5" customWidth="1"/>
    <col min="15105" max="15105" width="15.85546875" style="5" customWidth="1"/>
    <col min="15106" max="15106" width="17.42578125" style="5" customWidth="1"/>
    <col min="15107" max="15108" width="16.85546875" style="5" customWidth="1"/>
    <col min="15109" max="15109" width="13.140625" style="5" customWidth="1"/>
    <col min="15110" max="15110" width="14" style="5" customWidth="1"/>
    <col min="15111" max="15111" width="17.28515625" style="5" customWidth="1"/>
    <col min="15112" max="15112" width="16.5703125" style="5" customWidth="1"/>
    <col min="15113" max="15113" width="15.42578125" style="5" customWidth="1"/>
    <col min="15114" max="15114" width="15.5703125" style="5" customWidth="1"/>
    <col min="15115" max="15115" width="25.85546875" style="5" customWidth="1"/>
    <col min="15116" max="15116" width="31.7109375" style="5" customWidth="1"/>
    <col min="15117" max="15117" width="34.140625" style="5" customWidth="1"/>
    <col min="15118" max="15118" width="37.7109375" style="5" customWidth="1"/>
    <col min="15119" max="15119" width="48.7109375" style="5" customWidth="1"/>
    <col min="15120" max="15120" width="29.42578125" style="5" customWidth="1"/>
    <col min="15121" max="15353" width="10.85546875" style="5"/>
    <col min="15354" max="15354" width="5.42578125" style="5" customWidth="1"/>
    <col min="15355" max="15355" width="34.5703125" style="5" customWidth="1"/>
    <col min="15356" max="15356" width="27.85546875" style="5" customWidth="1"/>
    <col min="15357" max="15357" width="18.140625" style="5" customWidth="1"/>
    <col min="15358" max="15358" width="24" style="5" customWidth="1"/>
    <col min="15359" max="15359" width="16" style="5" customWidth="1"/>
    <col min="15360" max="15360" width="16.140625" style="5" customWidth="1"/>
    <col min="15361" max="15361" width="15.85546875" style="5" customWidth="1"/>
    <col min="15362" max="15362" width="17.42578125" style="5" customWidth="1"/>
    <col min="15363" max="15364" width="16.85546875" style="5" customWidth="1"/>
    <col min="15365" max="15365" width="13.140625" style="5" customWidth="1"/>
    <col min="15366" max="15366" width="14" style="5" customWidth="1"/>
    <col min="15367" max="15367" width="17.28515625" style="5" customWidth="1"/>
    <col min="15368" max="15368" width="16.5703125" style="5" customWidth="1"/>
    <col min="15369" max="15369" width="15.42578125" style="5" customWidth="1"/>
    <col min="15370" max="15370" width="15.5703125" style="5" customWidth="1"/>
    <col min="15371" max="15371" width="25.85546875" style="5" customWidth="1"/>
    <col min="15372" max="15372" width="31.7109375" style="5" customWidth="1"/>
    <col min="15373" max="15373" width="34.140625" style="5" customWidth="1"/>
    <col min="15374" max="15374" width="37.7109375" style="5" customWidth="1"/>
    <col min="15375" max="15375" width="48.7109375" style="5" customWidth="1"/>
    <col min="15376" max="15376" width="29.42578125" style="5" customWidth="1"/>
    <col min="15377" max="15609" width="10.85546875" style="5"/>
    <col min="15610" max="15610" width="5.42578125" style="5" customWidth="1"/>
    <col min="15611" max="15611" width="34.5703125" style="5" customWidth="1"/>
    <col min="15612" max="15612" width="27.85546875" style="5" customWidth="1"/>
    <col min="15613" max="15613" width="18.140625" style="5" customWidth="1"/>
    <col min="15614" max="15614" width="24" style="5" customWidth="1"/>
    <col min="15615" max="15615" width="16" style="5" customWidth="1"/>
    <col min="15616" max="15616" width="16.140625" style="5" customWidth="1"/>
    <col min="15617" max="15617" width="15.85546875" style="5" customWidth="1"/>
    <col min="15618" max="15618" width="17.42578125" style="5" customWidth="1"/>
    <col min="15619" max="15620" width="16.85546875" style="5" customWidth="1"/>
    <col min="15621" max="15621" width="13.140625" style="5" customWidth="1"/>
    <col min="15622" max="15622" width="14" style="5" customWidth="1"/>
    <col min="15623" max="15623" width="17.28515625" style="5" customWidth="1"/>
    <col min="15624" max="15624" width="16.5703125" style="5" customWidth="1"/>
    <col min="15625" max="15625" width="15.42578125" style="5" customWidth="1"/>
    <col min="15626" max="15626" width="15.5703125" style="5" customWidth="1"/>
    <col min="15627" max="15627" width="25.85546875" style="5" customWidth="1"/>
    <col min="15628" max="15628" width="31.7109375" style="5" customWidth="1"/>
    <col min="15629" max="15629" width="34.140625" style="5" customWidth="1"/>
    <col min="15630" max="15630" width="37.7109375" style="5" customWidth="1"/>
    <col min="15631" max="15631" width="48.7109375" style="5" customWidth="1"/>
    <col min="15632" max="15632" width="29.42578125" style="5" customWidth="1"/>
    <col min="15633" max="15865" width="10.85546875" style="5"/>
    <col min="15866" max="15866" width="5.42578125" style="5" customWidth="1"/>
    <col min="15867" max="15867" width="34.5703125" style="5" customWidth="1"/>
    <col min="15868" max="15868" width="27.85546875" style="5" customWidth="1"/>
    <col min="15869" max="15869" width="18.140625" style="5" customWidth="1"/>
    <col min="15870" max="15870" width="24" style="5" customWidth="1"/>
    <col min="15871" max="15871" width="16" style="5" customWidth="1"/>
    <col min="15872" max="15872" width="16.140625" style="5" customWidth="1"/>
    <col min="15873" max="15873" width="15.85546875" style="5" customWidth="1"/>
    <col min="15874" max="15874" width="17.42578125" style="5" customWidth="1"/>
    <col min="15875" max="15876" width="16.85546875" style="5" customWidth="1"/>
    <col min="15877" max="15877" width="13.140625" style="5" customWidth="1"/>
    <col min="15878" max="15878" width="14" style="5" customWidth="1"/>
    <col min="15879" max="15879" width="17.28515625" style="5" customWidth="1"/>
    <col min="15880" max="15880" width="16.5703125" style="5" customWidth="1"/>
    <col min="15881" max="15881" width="15.42578125" style="5" customWidth="1"/>
    <col min="15882" max="15882" width="15.5703125" style="5" customWidth="1"/>
    <col min="15883" max="15883" width="25.85546875" style="5" customWidth="1"/>
    <col min="15884" max="15884" width="31.7109375" style="5" customWidth="1"/>
    <col min="15885" max="15885" width="34.140625" style="5" customWidth="1"/>
    <col min="15886" max="15886" width="37.7109375" style="5" customWidth="1"/>
    <col min="15887" max="15887" width="48.7109375" style="5" customWidth="1"/>
    <col min="15888" max="15888" width="29.42578125" style="5" customWidth="1"/>
    <col min="15889" max="16121" width="10.85546875" style="5"/>
    <col min="16122" max="16122" width="5.42578125" style="5" customWidth="1"/>
    <col min="16123" max="16123" width="34.5703125" style="5" customWidth="1"/>
    <col min="16124" max="16124" width="27.85546875" style="5" customWidth="1"/>
    <col min="16125" max="16125" width="18.140625" style="5" customWidth="1"/>
    <col min="16126" max="16126" width="24" style="5" customWidth="1"/>
    <col min="16127" max="16127" width="16" style="5" customWidth="1"/>
    <col min="16128" max="16128" width="16.140625" style="5" customWidth="1"/>
    <col min="16129" max="16129" width="15.85546875" style="5" customWidth="1"/>
    <col min="16130" max="16130" width="17.42578125" style="5" customWidth="1"/>
    <col min="16131" max="16132" width="16.85546875" style="5" customWidth="1"/>
    <col min="16133" max="16133" width="13.140625" style="5" customWidth="1"/>
    <col min="16134" max="16134" width="14" style="5" customWidth="1"/>
    <col min="16135" max="16135" width="17.28515625" style="5" customWidth="1"/>
    <col min="16136" max="16136" width="16.5703125" style="5" customWidth="1"/>
    <col min="16137" max="16137" width="15.42578125" style="5" customWidth="1"/>
    <col min="16138" max="16138" width="15.5703125" style="5" customWidth="1"/>
    <col min="16139" max="16139" width="25.85546875" style="5" customWidth="1"/>
    <col min="16140" max="16140" width="31.7109375" style="5" customWidth="1"/>
    <col min="16141" max="16141" width="34.140625" style="5" customWidth="1"/>
    <col min="16142" max="16142" width="37.7109375" style="5" customWidth="1"/>
    <col min="16143" max="16143" width="48.7109375" style="5" customWidth="1"/>
    <col min="16144" max="16144" width="29.42578125" style="5" customWidth="1"/>
    <col min="16145" max="16384" width="10.85546875" style="5"/>
  </cols>
  <sheetData>
    <row r="1" spans="2:43" s="2" customFormat="1" ht="15.75" x14ac:dyDescent="0.25">
      <c r="C1" s="1"/>
      <c r="D1" s="1"/>
      <c r="E1" s="1"/>
      <c r="F1" s="1"/>
      <c r="G1" s="1"/>
      <c r="H1" s="1"/>
      <c r="I1" s="1"/>
      <c r="J1" s="1"/>
      <c r="K1" s="1"/>
      <c r="L1" s="1"/>
      <c r="M1" s="1"/>
      <c r="N1" s="1"/>
      <c r="O1" s="1"/>
      <c r="P1" s="84"/>
      <c r="Q1" s="1"/>
      <c r="R1" s="1"/>
      <c r="S1" s="1"/>
    </row>
    <row r="2" spans="2:43" s="2" customFormat="1" ht="15.75" x14ac:dyDescent="0.25">
      <c r="C2" s="1"/>
      <c r="D2" s="126" t="s">
        <v>0</v>
      </c>
      <c r="E2" s="126"/>
      <c r="F2" s="126"/>
      <c r="G2" s="3" t="s">
        <v>1</v>
      </c>
      <c r="H2" s="4"/>
      <c r="I2" s="1"/>
      <c r="J2" s="1"/>
      <c r="K2" s="1"/>
      <c r="L2" s="1"/>
      <c r="M2" s="1"/>
      <c r="N2" s="1"/>
      <c r="O2" s="1"/>
      <c r="P2" s="84"/>
      <c r="Q2" s="1"/>
      <c r="R2" s="1"/>
      <c r="S2" s="1"/>
    </row>
    <row r="3" spans="2:43" s="2" customFormat="1" ht="18" customHeight="1" x14ac:dyDescent="0.25">
      <c r="C3" s="1"/>
      <c r="D3" s="126" t="s">
        <v>2</v>
      </c>
      <c r="E3" s="126"/>
      <c r="F3" s="126"/>
      <c r="G3" s="1"/>
      <c r="H3" s="1"/>
      <c r="I3" s="1"/>
      <c r="J3" s="1"/>
      <c r="K3" s="1"/>
      <c r="L3" s="1"/>
      <c r="M3" s="1"/>
      <c r="N3" s="1"/>
      <c r="O3" s="1"/>
      <c r="P3" s="84"/>
      <c r="Q3" s="1"/>
      <c r="R3" s="1"/>
      <c r="S3" s="1"/>
    </row>
    <row r="4" spans="2:43" ht="39" customHeight="1" x14ac:dyDescent="0.2">
      <c r="C4" s="127" t="s">
        <v>3</v>
      </c>
      <c r="D4" s="127"/>
      <c r="E4" s="127"/>
      <c r="F4" s="127"/>
      <c r="G4" s="127"/>
      <c r="H4" s="127"/>
      <c r="I4" s="127"/>
      <c r="J4" s="127"/>
      <c r="K4" s="127"/>
      <c r="L4" s="127"/>
      <c r="M4" s="127"/>
      <c r="N4" s="127"/>
      <c r="O4" s="127"/>
      <c r="P4" s="127"/>
      <c r="Q4" s="127"/>
      <c r="R4" s="127"/>
      <c r="S4" s="127"/>
    </row>
    <row r="5" spans="2:43" ht="15" hidden="1" customHeight="1" x14ac:dyDescent="0.2">
      <c r="C5" s="6"/>
      <c r="D5" s="6"/>
      <c r="E5" s="6"/>
      <c r="F5" s="6"/>
      <c r="G5" s="7"/>
      <c r="H5" s="7">
        <f>G6</f>
        <v>0.85486667611612888</v>
      </c>
      <c r="I5" s="6"/>
      <c r="J5" s="7"/>
      <c r="K5" s="6"/>
      <c r="L5" s="7">
        <f>+J6</f>
        <v>0.7969650163526254</v>
      </c>
      <c r="M5" s="6"/>
      <c r="N5" s="8"/>
      <c r="O5" s="7"/>
      <c r="P5" s="85">
        <f>+O6</f>
        <v>0.89753683218267555</v>
      </c>
      <c r="Q5" s="6"/>
      <c r="R5" s="6"/>
      <c r="S5" s="9">
        <f>+S6</f>
        <v>1</v>
      </c>
    </row>
    <row r="6" spans="2:43" s="10" customFormat="1" ht="25.5" customHeight="1" x14ac:dyDescent="0.2">
      <c r="C6" s="128" t="s">
        <v>4</v>
      </c>
      <c r="D6" s="128" t="s">
        <v>5</v>
      </c>
      <c r="E6" s="128" t="s">
        <v>6</v>
      </c>
      <c r="F6" s="128" t="s">
        <v>7</v>
      </c>
      <c r="G6" s="129">
        <f>IF(COUNT(I11:I369)&gt;0,AVERAGE(I11:I369),0)/100</f>
        <v>0.85486667611612888</v>
      </c>
      <c r="H6" s="129"/>
      <c r="I6" s="129"/>
      <c r="J6" s="130">
        <f>SUM(N11:N369)/100</f>
        <v>0.7969650163526254</v>
      </c>
      <c r="K6" s="131"/>
      <c r="L6" s="131"/>
      <c r="M6" s="131"/>
      <c r="N6" s="132"/>
      <c r="O6" s="129">
        <f>IF(COUNT(R11:R534)&gt;0,AVERAGE(R11:R369),0)/100</f>
        <v>0.89753683218267555</v>
      </c>
      <c r="P6" s="129"/>
      <c r="Q6" s="129"/>
      <c r="R6" s="129"/>
      <c r="S6" s="63">
        <f>IF(COUNT(S11:S435)&gt;0,AVERAGE(S11:S369)*100/2,0)/100</f>
        <v>1</v>
      </c>
    </row>
    <row r="7" spans="2:43" s="11" customFormat="1" ht="33" customHeight="1" x14ac:dyDescent="0.25">
      <c r="C7" s="128"/>
      <c r="D7" s="128"/>
      <c r="E7" s="128"/>
      <c r="F7" s="128"/>
      <c r="G7" s="123" t="s">
        <v>8</v>
      </c>
      <c r="H7" s="123"/>
      <c r="I7" s="123"/>
      <c r="J7" s="124" t="s">
        <v>9</v>
      </c>
      <c r="K7" s="124"/>
      <c r="L7" s="124"/>
      <c r="M7" s="124"/>
      <c r="N7" s="124"/>
      <c r="O7" s="124" t="s">
        <v>10</v>
      </c>
      <c r="P7" s="124"/>
      <c r="Q7" s="124"/>
      <c r="R7" s="124"/>
      <c r="S7" s="65" t="s">
        <v>11</v>
      </c>
    </row>
    <row r="8" spans="2:43" s="12" customFormat="1" ht="26.25" customHeight="1" x14ac:dyDescent="0.25">
      <c r="C8" s="128"/>
      <c r="D8" s="128"/>
      <c r="E8" s="128"/>
      <c r="F8" s="128"/>
      <c r="G8" s="122" t="s">
        <v>12</v>
      </c>
      <c r="H8" s="122"/>
      <c r="I8" s="122" t="s">
        <v>13</v>
      </c>
      <c r="J8" s="122" t="s">
        <v>14</v>
      </c>
      <c r="K8" s="122"/>
      <c r="L8" s="122" t="s">
        <v>15</v>
      </c>
      <c r="M8" s="122"/>
      <c r="N8" s="125" t="s">
        <v>13</v>
      </c>
      <c r="O8" s="122" t="s">
        <v>16</v>
      </c>
      <c r="P8" s="122"/>
      <c r="Q8" s="64" t="s">
        <v>17</v>
      </c>
      <c r="R8" s="122" t="s">
        <v>13</v>
      </c>
      <c r="S8" s="122" t="s">
        <v>18</v>
      </c>
    </row>
    <row r="9" spans="2:43" s="12" customFormat="1" ht="51" customHeight="1" x14ac:dyDescent="0.25">
      <c r="C9" s="128"/>
      <c r="D9" s="128"/>
      <c r="E9" s="128"/>
      <c r="F9" s="128"/>
      <c r="G9" s="13" t="s">
        <v>19</v>
      </c>
      <c r="H9" s="13" t="s">
        <v>20</v>
      </c>
      <c r="I9" s="122"/>
      <c r="J9" s="13" t="s">
        <v>21</v>
      </c>
      <c r="K9" s="13" t="s">
        <v>22</v>
      </c>
      <c r="L9" s="13" t="s">
        <v>23</v>
      </c>
      <c r="M9" s="13" t="s">
        <v>24</v>
      </c>
      <c r="N9" s="125"/>
      <c r="O9" s="13" t="s">
        <v>25</v>
      </c>
      <c r="P9" s="86" t="s">
        <v>26</v>
      </c>
      <c r="Q9" s="13" t="s">
        <v>27</v>
      </c>
      <c r="R9" s="122"/>
      <c r="S9" s="122"/>
    </row>
    <row r="10" spans="2:43" s="12" customFormat="1" ht="17.25" customHeight="1" x14ac:dyDescent="0.25">
      <c r="C10" s="14"/>
      <c r="D10" s="14"/>
      <c r="E10" s="14"/>
      <c r="F10" s="14"/>
      <c r="G10" s="13"/>
      <c r="H10" s="13"/>
      <c r="I10" s="64"/>
      <c r="J10" s="13"/>
      <c r="K10" s="13"/>
      <c r="L10" s="13"/>
      <c r="M10" s="13"/>
      <c r="N10" s="66"/>
      <c r="O10" s="13"/>
      <c r="P10" s="86"/>
      <c r="Q10" s="13"/>
      <c r="R10" s="64"/>
      <c r="S10" s="64"/>
    </row>
    <row r="11" spans="2:43" ht="75" customHeight="1" x14ac:dyDescent="0.2">
      <c r="B11" s="5" t="str">
        <f>+LEFT(C11,13)</f>
        <v>2023257540002</v>
      </c>
      <c r="C11" s="76" t="s">
        <v>207</v>
      </c>
      <c r="D11" s="68" t="s">
        <v>29</v>
      </c>
      <c r="E11" s="69" t="s">
        <v>28</v>
      </c>
      <c r="F11" s="79" t="s">
        <v>540</v>
      </c>
      <c r="G11" s="71">
        <v>5</v>
      </c>
      <c r="H11" s="71">
        <v>50.02</v>
      </c>
      <c r="I11" s="18" t="str">
        <f t="shared" ref="I11:I75" si="0">IF(H11&lt;&gt;0,IF(H11&gt;G11,"100",H11/G11*100),"-")</f>
        <v>100</v>
      </c>
      <c r="J11" s="19">
        <v>9520000000</v>
      </c>
      <c r="K11" s="19">
        <v>105009090240</v>
      </c>
      <c r="L11" s="20">
        <v>100</v>
      </c>
      <c r="M11" s="20">
        <v>100</v>
      </c>
      <c r="N11" s="21">
        <f t="shared" ref="N11:N41" si="1">IF(ISERROR(H11/G11),"-",IF(AND((H11/(K11*M11))/(G11/(J11*L11))*100&gt;=0,(H11/(K11*M11))/(G11/(J11*L11))*100&lt;=120),(H11/(K11*M11))/(G11/(J11*L11))*100*(J11/SUM($J$11:$J$369)),100*(J11/SUM($J$11:$J$369))))</f>
        <v>0.9231348587440753</v>
      </c>
      <c r="O11" s="87">
        <v>831259</v>
      </c>
      <c r="P11" s="87">
        <v>831259</v>
      </c>
      <c r="Q11" s="18" t="s">
        <v>351</v>
      </c>
      <c r="R11" s="18">
        <f t="shared" ref="R11:R74" si="2">IF(COUNTA(O11:Q11)=3,IF(P11&gt;O11,(100+Q11)/2,((P11/O11*100)+(Q11))/2),"-")</f>
        <v>100</v>
      </c>
      <c r="S11" s="20">
        <v>2</v>
      </c>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row>
    <row r="12" spans="2:43" ht="75" customHeight="1" x14ac:dyDescent="0.2">
      <c r="B12" s="5" t="str">
        <f t="shared" ref="B12:B75" si="3">+LEFT(C12,13)</f>
        <v>2023257540003</v>
      </c>
      <c r="C12" s="76" t="s">
        <v>208</v>
      </c>
      <c r="D12" s="68" t="s">
        <v>30</v>
      </c>
      <c r="E12" s="69">
        <v>100</v>
      </c>
      <c r="F12" s="79" t="s">
        <v>541</v>
      </c>
      <c r="G12" s="71">
        <v>100</v>
      </c>
      <c r="H12" s="71">
        <v>100</v>
      </c>
      <c r="I12" s="18">
        <f t="shared" si="0"/>
        <v>100</v>
      </c>
      <c r="J12" s="19">
        <v>122845944055.59</v>
      </c>
      <c r="K12" s="19">
        <v>9520000000</v>
      </c>
      <c r="L12" s="20">
        <v>100</v>
      </c>
      <c r="M12" s="20">
        <v>100</v>
      </c>
      <c r="N12" s="21">
        <f t="shared" si="1"/>
        <v>13.134250319768812</v>
      </c>
      <c r="O12" s="87">
        <v>831259</v>
      </c>
      <c r="P12" s="87">
        <v>831259</v>
      </c>
      <c r="Q12" s="18">
        <v>100</v>
      </c>
      <c r="R12" s="83">
        <f t="shared" si="2"/>
        <v>100</v>
      </c>
      <c r="S12" s="20">
        <v>2</v>
      </c>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row>
    <row r="13" spans="2:43" ht="75" customHeight="1" x14ac:dyDescent="0.2">
      <c r="B13" s="5" t="str">
        <f t="shared" si="3"/>
        <v>2023257540004</v>
      </c>
      <c r="C13" s="76" t="s">
        <v>209</v>
      </c>
      <c r="D13" s="68" t="s">
        <v>30</v>
      </c>
      <c r="E13" s="69" t="s">
        <v>31</v>
      </c>
      <c r="F13" s="79" t="s">
        <v>542</v>
      </c>
      <c r="G13" s="71">
        <v>20</v>
      </c>
      <c r="H13" s="71">
        <v>15</v>
      </c>
      <c r="I13" s="18">
        <f t="shared" si="0"/>
        <v>75</v>
      </c>
      <c r="J13" s="19">
        <v>1983505608.74</v>
      </c>
      <c r="K13" s="19">
        <v>1692002750</v>
      </c>
      <c r="L13" s="20">
        <v>100</v>
      </c>
      <c r="M13" s="20">
        <v>100</v>
      </c>
      <c r="N13" s="21">
        <f t="shared" si="1"/>
        <v>0.18645392560805685</v>
      </c>
      <c r="O13" s="87">
        <v>831259</v>
      </c>
      <c r="P13" s="87">
        <v>831259</v>
      </c>
      <c r="Q13" s="18">
        <v>75</v>
      </c>
      <c r="R13" s="18">
        <f t="shared" si="2"/>
        <v>87.5</v>
      </c>
      <c r="S13" s="20">
        <v>2</v>
      </c>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row>
    <row r="14" spans="2:43" ht="75" customHeight="1" x14ac:dyDescent="0.2">
      <c r="B14" s="5" t="str">
        <f t="shared" si="3"/>
        <v>2023257540005</v>
      </c>
      <c r="C14" s="76" t="s">
        <v>210</v>
      </c>
      <c r="D14" s="68" t="s">
        <v>32</v>
      </c>
      <c r="E14" s="69" t="s">
        <v>28</v>
      </c>
      <c r="F14" s="79" t="s">
        <v>543</v>
      </c>
      <c r="G14" s="71">
        <v>0.01</v>
      </c>
      <c r="H14" s="71">
        <v>4.8000000000000001E-2</v>
      </c>
      <c r="I14" s="18" t="str">
        <f t="shared" si="0"/>
        <v>100</v>
      </c>
      <c r="J14" s="19">
        <v>6783724382.4700003</v>
      </c>
      <c r="K14" s="81">
        <v>5218140023.6199999</v>
      </c>
      <c r="L14" s="20">
        <v>100</v>
      </c>
      <c r="M14" s="20">
        <v>100</v>
      </c>
      <c r="N14" s="21">
        <f t="shared" si="1"/>
        <v>0.72529162297260008</v>
      </c>
      <c r="O14" s="87">
        <v>831259</v>
      </c>
      <c r="P14" s="87">
        <v>831259</v>
      </c>
      <c r="Q14" s="18" t="s">
        <v>351</v>
      </c>
      <c r="R14" s="18">
        <f t="shared" si="2"/>
        <v>100</v>
      </c>
      <c r="S14" s="20">
        <v>2</v>
      </c>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row>
    <row r="15" spans="2:43" ht="75" customHeight="1" x14ac:dyDescent="0.2">
      <c r="B15" s="5" t="str">
        <f t="shared" si="3"/>
        <v>2023257540008</v>
      </c>
      <c r="C15" s="76" t="s">
        <v>211</v>
      </c>
      <c r="D15" s="68" t="s">
        <v>166</v>
      </c>
      <c r="E15" s="69" t="s">
        <v>31</v>
      </c>
      <c r="F15" s="79" t="s">
        <v>544</v>
      </c>
      <c r="G15" s="71">
        <v>1</v>
      </c>
      <c r="H15" s="71">
        <v>1</v>
      </c>
      <c r="I15" s="18">
        <f t="shared" si="0"/>
        <v>100</v>
      </c>
      <c r="J15" s="19">
        <v>936000000</v>
      </c>
      <c r="K15" s="81">
        <v>0</v>
      </c>
      <c r="L15" s="20">
        <v>100</v>
      </c>
      <c r="M15" s="20">
        <v>100</v>
      </c>
      <c r="N15" s="21">
        <v>0</v>
      </c>
      <c r="O15" s="87">
        <v>831259</v>
      </c>
      <c r="P15" s="87">
        <v>831259</v>
      </c>
      <c r="Q15" s="18">
        <v>100</v>
      </c>
      <c r="R15" s="18">
        <f t="shared" si="2"/>
        <v>100</v>
      </c>
      <c r="S15" s="20">
        <v>2</v>
      </c>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row>
    <row r="16" spans="2:43" ht="75" customHeight="1" x14ac:dyDescent="0.2">
      <c r="B16" s="5" t="str">
        <f t="shared" si="3"/>
        <v>2023257540011</v>
      </c>
      <c r="C16" s="76" t="s">
        <v>212</v>
      </c>
      <c r="D16" s="68" t="s">
        <v>33</v>
      </c>
      <c r="E16" s="69" t="s">
        <v>31</v>
      </c>
      <c r="F16" s="79" t="s">
        <v>545</v>
      </c>
      <c r="G16" s="71">
        <v>0.3</v>
      </c>
      <c r="H16" s="71">
        <v>0.2</v>
      </c>
      <c r="I16" s="18">
        <f t="shared" si="0"/>
        <v>66.666666666666671</v>
      </c>
      <c r="J16" s="19">
        <v>187478092035.04999</v>
      </c>
      <c r="K16" s="19">
        <v>155014158762</v>
      </c>
      <c r="L16" s="20">
        <v>100</v>
      </c>
      <c r="M16" s="20">
        <v>100</v>
      </c>
      <c r="N16" s="21">
        <f t="shared" si="1"/>
        <v>16.161545534000354</v>
      </c>
      <c r="O16" s="87">
        <v>69183</v>
      </c>
      <c r="P16" s="87">
        <v>69183</v>
      </c>
      <c r="Q16" s="18">
        <v>66.666666666666671</v>
      </c>
      <c r="R16" s="18">
        <f t="shared" si="2"/>
        <v>83.333333333333343</v>
      </c>
      <c r="S16" s="20">
        <v>2</v>
      </c>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row>
    <row r="17" spans="2:43" ht="75" customHeight="1" x14ac:dyDescent="0.2">
      <c r="B17" s="5" t="str">
        <f t="shared" si="3"/>
        <v>2023257540012</v>
      </c>
      <c r="C17" s="76" t="s">
        <v>213</v>
      </c>
      <c r="D17" s="68" t="s">
        <v>34</v>
      </c>
      <c r="E17" s="69" t="s">
        <v>31</v>
      </c>
      <c r="F17" s="79" t="s">
        <v>546</v>
      </c>
      <c r="G17" s="71">
        <v>0.1</v>
      </c>
      <c r="H17" s="71">
        <v>1</v>
      </c>
      <c r="I17" s="18" t="str">
        <f t="shared" si="0"/>
        <v>100</v>
      </c>
      <c r="J17" s="19">
        <v>58713450955</v>
      </c>
      <c r="K17" s="81">
        <v>58713450955</v>
      </c>
      <c r="L17" s="20">
        <v>100</v>
      </c>
      <c r="M17" s="20">
        <v>100</v>
      </c>
      <c r="N17" s="21">
        <f t="shared" si="1"/>
        <v>6.2774328278309035</v>
      </c>
      <c r="O17" s="88">
        <v>31335</v>
      </c>
      <c r="P17" s="88">
        <v>31335</v>
      </c>
      <c r="Q17" s="18" t="s">
        <v>351</v>
      </c>
      <c r="R17" s="18">
        <f t="shared" si="2"/>
        <v>100</v>
      </c>
      <c r="S17" s="20">
        <v>2</v>
      </c>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row>
    <row r="18" spans="2:43" ht="75" customHeight="1" x14ac:dyDescent="0.2">
      <c r="B18" s="5" t="str">
        <f t="shared" si="3"/>
        <v>2023257540013</v>
      </c>
      <c r="C18" s="76" t="s">
        <v>214</v>
      </c>
      <c r="D18" s="68" t="s">
        <v>167</v>
      </c>
      <c r="E18" s="69">
        <v>2</v>
      </c>
      <c r="F18" s="79" t="s">
        <v>176</v>
      </c>
      <c r="G18" s="71">
        <v>1.5</v>
      </c>
      <c r="H18" s="71">
        <v>0.13</v>
      </c>
      <c r="I18" s="18">
        <f t="shared" si="0"/>
        <v>8.6666666666666679</v>
      </c>
      <c r="J18" s="19">
        <v>34516200769.730003</v>
      </c>
      <c r="K18" s="81">
        <v>34233165180</v>
      </c>
      <c r="L18" s="20">
        <v>100</v>
      </c>
      <c r="M18" s="20">
        <v>100</v>
      </c>
      <c r="N18" s="21">
        <f t="shared" si="1"/>
        <v>0.32247457381907479</v>
      </c>
      <c r="O18" s="88">
        <v>47886</v>
      </c>
      <c r="P18" s="88">
        <v>47886</v>
      </c>
      <c r="Q18" s="18">
        <v>8.6666666666666679</v>
      </c>
      <c r="R18" s="18">
        <f t="shared" si="2"/>
        <v>54.333333333333336</v>
      </c>
      <c r="S18" s="20">
        <v>2</v>
      </c>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row>
    <row r="19" spans="2:43" ht="75" customHeight="1" x14ac:dyDescent="0.2">
      <c r="B19" s="5" t="str">
        <f t="shared" si="3"/>
        <v>2023257540014</v>
      </c>
      <c r="C19" s="76" t="s">
        <v>215</v>
      </c>
      <c r="D19" s="68" t="s">
        <v>35</v>
      </c>
      <c r="E19" s="69">
        <v>24</v>
      </c>
      <c r="F19" s="79" t="s">
        <v>547</v>
      </c>
      <c r="G19" s="71">
        <v>2</v>
      </c>
      <c r="H19" s="71">
        <v>12</v>
      </c>
      <c r="I19" s="18" t="str">
        <f t="shared" si="0"/>
        <v>100</v>
      </c>
      <c r="J19" s="19">
        <v>3934784893</v>
      </c>
      <c r="K19" s="81">
        <v>3721268809</v>
      </c>
      <c r="L19" s="20">
        <v>100</v>
      </c>
      <c r="M19" s="20">
        <v>100</v>
      </c>
      <c r="N19" s="21">
        <f t="shared" si="1"/>
        <v>0.42069317091755515</v>
      </c>
      <c r="O19" s="88">
        <v>2480</v>
      </c>
      <c r="P19" s="88">
        <v>2480</v>
      </c>
      <c r="Q19" s="18" t="s">
        <v>351</v>
      </c>
      <c r="R19" s="18">
        <f t="shared" si="2"/>
        <v>100</v>
      </c>
      <c r="S19" s="20">
        <v>2</v>
      </c>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row>
    <row r="20" spans="2:43" ht="75" customHeight="1" x14ac:dyDescent="0.2">
      <c r="B20" s="5" t="str">
        <f t="shared" si="3"/>
        <v>2023257540015</v>
      </c>
      <c r="C20" s="76" t="s">
        <v>216</v>
      </c>
      <c r="D20" s="68" t="s">
        <v>36</v>
      </c>
      <c r="E20" s="69">
        <v>1</v>
      </c>
      <c r="F20" s="79" t="s">
        <v>548</v>
      </c>
      <c r="G20" s="71">
        <v>1</v>
      </c>
      <c r="H20" s="71">
        <v>1</v>
      </c>
      <c r="I20" s="18">
        <f t="shared" si="0"/>
        <v>100</v>
      </c>
      <c r="J20" s="19">
        <v>17939678090</v>
      </c>
      <c r="K20" s="81">
        <v>16682901021</v>
      </c>
      <c r="L20" s="20">
        <v>100</v>
      </c>
      <c r="M20" s="20">
        <v>100</v>
      </c>
      <c r="N20" s="21">
        <f t="shared" si="1"/>
        <v>2.0625390762453732</v>
      </c>
      <c r="O20" s="88">
        <v>69183</v>
      </c>
      <c r="P20" s="88">
        <v>69183</v>
      </c>
      <c r="Q20" s="18">
        <v>100</v>
      </c>
      <c r="R20" s="18">
        <f t="shared" si="2"/>
        <v>100</v>
      </c>
      <c r="S20" s="20">
        <v>2</v>
      </c>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row>
    <row r="21" spans="2:43" ht="75" customHeight="1" x14ac:dyDescent="0.2">
      <c r="B21" s="5" t="str">
        <f t="shared" si="3"/>
        <v>2023257540016</v>
      </c>
      <c r="C21" s="76" t="s">
        <v>217</v>
      </c>
      <c r="D21" s="68" t="s">
        <v>37</v>
      </c>
      <c r="E21" s="69">
        <v>1</v>
      </c>
      <c r="F21" s="79" t="s">
        <v>549</v>
      </c>
      <c r="G21" s="71">
        <v>1</v>
      </c>
      <c r="H21" s="71">
        <v>1</v>
      </c>
      <c r="I21" s="18">
        <f t="shared" si="0"/>
        <v>100</v>
      </c>
      <c r="J21" s="19">
        <v>6814096728.6400003</v>
      </c>
      <c r="K21" s="81">
        <v>5046251755</v>
      </c>
      <c r="L21" s="20">
        <v>100</v>
      </c>
      <c r="M21" s="20">
        <v>100</v>
      </c>
      <c r="N21" s="21">
        <f t="shared" si="1"/>
        <v>0.7285389259296674</v>
      </c>
      <c r="O21" s="88">
        <v>69183</v>
      </c>
      <c r="P21" s="88">
        <v>69183</v>
      </c>
      <c r="Q21" s="18">
        <v>100</v>
      </c>
      <c r="R21" s="18">
        <f t="shared" si="2"/>
        <v>100</v>
      </c>
      <c r="S21" s="20">
        <v>2</v>
      </c>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row>
    <row r="22" spans="2:43" ht="75" customHeight="1" x14ac:dyDescent="0.2">
      <c r="B22" s="5" t="str">
        <f t="shared" si="3"/>
        <v>2023257540017</v>
      </c>
      <c r="C22" s="76" t="s">
        <v>218</v>
      </c>
      <c r="D22" s="68" t="s">
        <v>38</v>
      </c>
      <c r="E22" s="69">
        <v>34107</v>
      </c>
      <c r="F22" s="79" t="s">
        <v>177</v>
      </c>
      <c r="G22" s="71">
        <v>40000</v>
      </c>
      <c r="H22" s="71">
        <v>70015</v>
      </c>
      <c r="I22" s="18" t="str">
        <f t="shared" si="0"/>
        <v>100</v>
      </c>
      <c r="J22" s="19">
        <v>5383195062.6800003</v>
      </c>
      <c r="K22" s="81">
        <v>5372571319</v>
      </c>
      <c r="L22" s="20">
        <v>100</v>
      </c>
      <c r="M22" s="20">
        <v>100</v>
      </c>
      <c r="N22" s="21">
        <f t="shared" si="1"/>
        <v>0.57555202181838216</v>
      </c>
      <c r="O22" s="88">
        <v>69183</v>
      </c>
      <c r="P22" s="88">
        <v>69183</v>
      </c>
      <c r="Q22" s="18" t="s">
        <v>351</v>
      </c>
      <c r="R22" s="18">
        <f t="shared" si="2"/>
        <v>100</v>
      </c>
      <c r="S22" s="20">
        <v>2</v>
      </c>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row>
    <row r="23" spans="2:43" ht="75" customHeight="1" x14ac:dyDescent="0.2">
      <c r="B23" s="5" t="str">
        <f t="shared" si="3"/>
        <v>2023257540019</v>
      </c>
      <c r="C23" s="76" t="s">
        <v>219</v>
      </c>
      <c r="D23" s="68" t="s">
        <v>39</v>
      </c>
      <c r="E23" s="69">
        <v>2480</v>
      </c>
      <c r="F23" s="79" t="s">
        <v>550</v>
      </c>
      <c r="G23" s="71">
        <v>2480</v>
      </c>
      <c r="H23" s="71">
        <v>3360</v>
      </c>
      <c r="I23" s="18" t="str">
        <f t="shared" si="0"/>
        <v>100</v>
      </c>
      <c r="J23" s="19">
        <v>1599449000</v>
      </c>
      <c r="K23" s="81">
        <v>1599148778</v>
      </c>
      <c r="L23" s="20">
        <v>100</v>
      </c>
      <c r="M23" s="20">
        <v>100</v>
      </c>
      <c r="N23" s="21">
        <f t="shared" si="1"/>
        <v>0.17100738409562474</v>
      </c>
      <c r="O23" s="89">
        <v>69183</v>
      </c>
      <c r="P23" s="89">
        <v>69183</v>
      </c>
      <c r="Q23" s="18" t="s">
        <v>351</v>
      </c>
      <c r="R23" s="18">
        <f t="shared" si="2"/>
        <v>100</v>
      </c>
      <c r="S23" s="20">
        <v>2</v>
      </c>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row>
    <row r="24" spans="2:43" ht="75" customHeight="1" x14ac:dyDescent="0.2">
      <c r="B24" s="5" t="str">
        <f t="shared" si="3"/>
        <v>2023257540020</v>
      </c>
      <c r="C24" s="76" t="s">
        <v>220</v>
      </c>
      <c r="D24" s="68" t="s">
        <v>40</v>
      </c>
      <c r="E24" s="69">
        <v>1</v>
      </c>
      <c r="F24" s="79" t="s">
        <v>551</v>
      </c>
      <c r="G24" s="71">
        <v>1</v>
      </c>
      <c r="H24" s="71">
        <v>1</v>
      </c>
      <c r="I24" s="18">
        <f t="shared" si="0"/>
        <v>100</v>
      </c>
      <c r="J24" s="19">
        <v>80000000</v>
      </c>
      <c r="K24" s="81">
        <v>80000000</v>
      </c>
      <c r="L24" s="20">
        <v>100</v>
      </c>
      <c r="M24" s="20">
        <v>100</v>
      </c>
      <c r="N24" s="21">
        <f t="shared" si="1"/>
        <v>8.5533147525491474E-3</v>
      </c>
      <c r="O24" s="89">
        <v>500</v>
      </c>
      <c r="P24" s="89">
        <v>500</v>
      </c>
      <c r="Q24" s="18">
        <v>100</v>
      </c>
      <c r="R24" s="18">
        <f t="shared" si="2"/>
        <v>100</v>
      </c>
      <c r="S24" s="20">
        <v>2</v>
      </c>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row>
    <row r="25" spans="2:43" ht="75" customHeight="1" x14ac:dyDescent="0.2">
      <c r="B25" s="5" t="str">
        <f t="shared" si="3"/>
        <v>2023257540021</v>
      </c>
      <c r="C25" s="76" t="s">
        <v>221</v>
      </c>
      <c r="D25" s="68" t="s">
        <v>41</v>
      </c>
      <c r="E25" s="69">
        <v>1</v>
      </c>
      <c r="F25" s="79" t="s">
        <v>178</v>
      </c>
      <c r="G25" s="71">
        <v>1</v>
      </c>
      <c r="H25" s="71">
        <v>1</v>
      </c>
      <c r="I25" s="18">
        <f t="shared" si="0"/>
        <v>100</v>
      </c>
      <c r="J25" s="19">
        <v>679600000</v>
      </c>
      <c r="K25" s="81">
        <v>436000000</v>
      </c>
      <c r="L25" s="20">
        <v>100</v>
      </c>
      <c r="M25" s="20">
        <v>100</v>
      </c>
      <c r="N25" s="21">
        <f t="shared" si="1"/>
        <v>7.2660408822905004E-2</v>
      </c>
      <c r="O25" s="89">
        <v>533</v>
      </c>
      <c r="P25" s="89">
        <v>533</v>
      </c>
      <c r="Q25" s="18">
        <v>100</v>
      </c>
      <c r="R25" s="18">
        <f t="shared" si="2"/>
        <v>100</v>
      </c>
      <c r="S25" s="20">
        <v>2</v>
      </c>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row>
    <row r="26" spans="2:43" ht="75" customHeight="1" x14ac:dyDescent="0.2">
      <c r="B26" s="5" t="str">
        <f t="shared" si="3"/>
        <v>2023257540022</v>
      </c>
      <c r="C26" s="76" t="s">
        <v>222</v>
      </c>
      <c r="D26" s="68" t="s">
        <v>42</v>
      </c>
      <c r="E26" s="69">
        <v>1</v>
      </c>
      <c r="F26" s="79" t="s">
        <v>179</v>
      </c>
      <c r="G26" s="71">
        <v>1</v>
      </c>
      <c r="H26" s="71">
        <v>1</v>
      </c>
      <c r="I26" s="18">
        <f t="shared" si="0"/>
        <v>100</v>
      </c>
      <c r="J26" s="19">
        <v>638177552.20000005</v>
      </c>
      <c r="K26" s="81">
        <v>456856221</v>
      </c>
      <c r="L26" s="20">
        <v>100</v>
      </c>
      <c r="M26" s="20">
        <v>100</v>
      </c>
      <c r="N26" s="21">
        <f t="shared" si="1"/>
        <v>6.823166839972454E-2</v>
      </c>
      <c r="O26" s="89">
        <v>69183</v>
      </c>
      <c r="P26" s="89">
        <v>69183</v>
      </c>
      <c r="Q26" s="18">
        <v>100</v>
      </c>
      <c r="R26" s="18">
        <f t="shared" si="2"/>
        <v>100</v>
      </c>
      <c r="S26" s="20">
        <v>2</v>
      </c>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row>
    <row r="27" spans="2:43" ht="75" customHeight="1" x14ac:dyDescent="0.2">
      <c r="B27" s="5" t="str">
        <f t="shared" si="3"/>
        <v>2023257540023</v>
      </c>
      <c r="C27" s="76" t="s">
        <v>223</v>
      </c>
      <c r="D27" s="68" t="s">
        <v>43</v>
      </c>
      <c r="E27" s="69">
        <v>1</v>
      </c>
      <c r="F27" s="79" t="s">
        <v>552</v>
      </c>
      <c r="G27" s="71">
        <v>0.25</v>
      </c>
      <c r="H27" s="71">
        <v>0.25</v>
      </c>
      <c r="I27" s="18">
        <f t="shared" si="0"/>
        <v>100</v>
      </c>
      <c r="J27" s="19">
        <v>411000000</v>
      </c>
      <c r="K27" s="81">
        <v>410200000</v>
      </c>
      <c r="L27" s="20">
        <v>100</v>
      </c>
      <c r="M27" s="20">
        <v>100</v>
      </c>
      <c r="N27" s="21">
        <f t="shared" si="1"/>
        <v>4.4028354501321129E-2</v>
      </c>
      <c r="O27" s="89">
        <v>2221</v>
      </c>
      <c r="P27" s="89">
        <v>2221</v>
      </c>
      <c r="Q27" s="18">
        <v>100</v>
      </c>
      <c r="R27" s="18">
        <f t="shared" si="2"/>
        <v>100</v>
      </c>
      <c r="S27" s="20">
        <v>2</v>
      </c>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row>
    <row r="28" spans="2:43" ht="75" customHeight="1" x14ac:dyDescent="0.2">
      <c r="B28" s="5" t="str">
        <f t="shared" si="3"/>
        <v>2023257540025</v>
      </c>
      <c r="C28" s="76" t="s">
        <v>224</v>
      </c>
      <c r="D28" s="68" t="s">
        <v>44</v>
      </c>
      <c r="E28" s="69">
        <v>1</v>
      </c>
      <c r="F28" s="79" t="s">
        <v>553</v>
      </c>
      <c r="G28" s="71">
        <v>0.26</v>
      </c>
      <c r="H28" s="71">
        <v>0.26</v>
      </c>
      <c r="I28" s="18">
        <f t="shared" si="0"/>
        <v>100</v>
      </c>
      <c r="J28" s="19">
        <v>3314260313.4899998</v>
      </c>
      <c r="K28" s="81">
        <v>3260617271</v>
      </c>
      <c r="L28" s="20">
        <v>100</v>
      </c>
      <c r="M28" s="20">
        <v>100</v>
      </c>
      <c r="N28" s="21">
        <f t="shared" si="1"/>
        <v>0.36017857466638742</v>
      </c>
      <c r="O28" s="89">
        <v>1772</v>
      </c>
      <c r="P28" s="89">
        <v>1772</v>
      </c>
      <c r="Q28" s="18">
        <v>100</v>
      </c>
      <c r="R28" s="18">
        <f t="shared" si="2"/>
        <v>100</v>
      </c>
      <c r="S28" s="20">
        <v>2</v>
      </c>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2:43" ht="75" customHeight="1" x14ac:dyDescent="0.2">
      <c r="B29" s="5" t="str">
        <f t="shared" si="3"/>
        <v>2023257540026</v>
      </c>
      <c r="C29" s="76" t="s">
        <v>225</v>
      </c>
      <c r="D29" s="68" t="s">
        <v>45</v>
      </c>
      <c r="E29" s="69">
        <v>4</v>
      </c>
      <c r="F29" s="79" t="s">
        <v>554</v>
      </c>
      <c r="G29" s="71">
        <v>1</v>
      </c>
      <c r="H29" s="71">
        <v>1</v>
      </c>
      <c r="I29" s="18">
        <f t="shared" si="0"/>
        <v>100</v>
      </c>
      <c r="J29" s="19">
        <v>568348722.26999998</v>
      </c>
      <c r="K29" s="81">
        <v>559348634</v>
      </c>
      <c r="L29" s="20">
        <v>100</v>
      </c>
      <c r="M29" s="20">
        <v>100</v>
      </c>
      <c r="N29" s="21">
        <f t="shared" si="1"/>
        <v>6.1743559242998895E-2</v>
      </c>
      <c r="O29" s="89">
        <v>2500</v>
      </c>
      <c r="P29" s="89">
        <v>2500</v>
      </c>
      <c r="Q29" s="18">
        <v>100</v>
      </c>
      <c r="R29" s="18">
        <f t="shared" si="2"/>
        <v>100</v>
      </c>
      <c r="S29" s="20">
        <v>2</v>
      </c>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2:43" ht="75" customHeight="1" x14ac:dyDescent="0.2">
      <c r="B30" s="5" t="str">
        <f t="shared" si="3"/>
        <v>2023257540027</v>
      </c>
      <c r="C30" s="76" t="s">
        <v>226</v>
      </c>
      <c r="D30" s="68" t="s">
        <v>46</v>
      </c>
      <c r="E30" s="69">
        <v>1</v>
      </c>
      <c r="F30" s="79" t="s">
        <v>555</v>
      </c>
      <c r="G30" s="71">
        <v>1</v>
      </c>
      <c r="H30" s="71">
        <v>1</v>
      </c>
      <c r="I30" s="18">
        <f t="shared" si="0"/>
        <v>100</v>
      </c>
      <c r="J30" s="19">
        <v>887182846</v>
      </c>
      <c r="K30" s="81">
        <v>887694094</v>
      </c>
      <c r="L30" s="20">
        <v>100</v>
      </c>
      <c r="M30" s="20">
        <v>100</v>
      </c>
      <c r="N30" s="21">
        <f t="shared" si="1"/>
        <v>9.4799797228696567E-2</v>
      </c>
      <c r="O30" s="89">
        <v>831259</v>
      </c>
      <c r="P30" s="89">
        <v>831259</v>
      </c>
      <c r="Q30" s="18">
        <v>100</v>
      </c>
      <c r="R30" s="18">
        <f t="shared" si="2"/>
        <v>100</v>
      </c>
      <c r="S30" s="20">
        <v>2</v>
      </c>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2:43" ht="75" customHeight="1" x14ac:dyDescent="0.2">
      <c r="B31" s="5" t="str">
        <f t="shared" si="3"/>
        <v>2023257540028</v>
      </c>
      <c r="C31" s="76" t="s">
        <v>227</v>
      </c>
      <c r="D31" s="68" t="s">
        <v>47</v>
      </c>
      <c r="E31" s="69">
        <v>1</v>
      </c>
      <c r="F31" s="79" t="s">
        <v>556</v>
      </c>
      <c r="G31" s="71">
        <v>0.26</v>
      </c>
      <c r="H31" s="71">
        <v>0.26</v>
      </c>
      <c r="I31" s="18">
        <f t="shared" si="0"/>
        <v>100</v>
      </c>
      <c r="J31" s="19">
        <v>1796377844.8800001</v>
      </c>
      <c r="K31" s="81">
        <v>1748857321</v>
      </c>
      <c r="L31" s="20">
        <v>100</v>
      </c>
      <c r="M31" s="20">
        <v>100</v>
      </c>
      <c r="N31" s="21">
        <f t="shared" si="1"/>
        <v>0.19728109411940314</v>
      </c>
      <c r="O31" s="89">
        <v>8203</v>
      </c>
      <c r="P31" s="89">
        <v>8203</v>
      </c>
      <c r="Q31" s="18">
        <v>100</v>
      </c>
      <c r="R31" s="18">
        <f t="shared" si="2"/>
        <v>100</v>
      </c>
      <c r="S31" s="20">
        <v>2</v>
      </c>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2:43" ht="75" customHeight="1" x14ac:dyDescent="0.2">
      <c r="B32" s="5" t="str">
        <f t="shared" si="3"/>
        <v>2023257540029</v>
      </c>
      <c r="C32" s="76" t="s">
        <v>228</v>
      </c>
      <c r="D32" s="68" t="s">
        <v>48</v>
      </c>
      <c r="E32" s="69">
        <v>1</v>
      </c>
      <c r="F32" s="79" t="s">
        <v>557</v>
      </c>
      <c r="G32" s="72">
        <v>1</v>
      </c>
      <c r="H32" s="72">
        <v>1</v>
      </c>
      <c r="I32" s="18">
        <f t="shared" si="0"/>
        <v>100</v>
      </c>
      <c r="J32" s="19">
        <v>337272093</v>
      </c>
      <c r="K32" s="81">
        <v>325047277</v>
      </c>
      <c r="L32" s="20">
        <v>100</v>
      </c>
      <c r="M32" s="20">
        <v>100</v>
      </c>
      <c r="N32" s="21">
        <f t="shared" si="1"/>
        <v>3.7416120032568619E-2</v>
      </c>
      <c r="O32" s="89">
        <v>124688</v>
      </c>
      <c r="P32" s="89">
        <v>124688</v>
      </c>
      <c r="Q32" s="18">
        <v>100</v>
      </c>
      <c r="R32" s="18">
        <f t="shared" si="2"/>
        <v>100</v>
      </c>
      <c r="S32" s="20">
        <v>2</v>
      </c>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2:43" ht="75" customHeight="1" x14ac:dyDescent="0.2">
      <c r="B33" s="5" t="str">
        <f t="shared" si="3"/>
        <v>2023257540030</v>
      </c>
      <c r="C33" s="76" t="s">
        <v>229</v>
      </c>
      <c r="D33" s="68" t="s">
        <v>49</v>
      </c>
      <c r="E33" s="69">
        <v>4</v>
      </c>
      <c r="F33" s="79" t="s">
        <v>558</v>
      </c>
      <c r="G33" s="72">
        <v>24</v>
      </c>
      <c r="H33" s="72">
        <v>28</v>
      </c>
      <c r="I33" s="18" t="str">
        <f t="shared" si="0"/>
        <v>100</v>
      </c>
      <c r="J33" s="19">
        <v>845979383.94000006</v>
      </c>
      <c r="K33" s="81">
        <v>844325710</v>
      </c>
      <c r="L33" s="20">
        <v>100</v>
      </c>
      <c r="M33" s="20">
        <v>100</v>
      </c>
      <c r="N33" s="21">
        <f t="shared" si="1"/>
        <v>0.10573062560590374</v>
      </c>
      <c r="O33" s="89">
        <v>7820</v>
      </c>
      <c r="P33" s="89">
        <v>7820</v>
      </c>
      <c r="Q33" s="18" t="s">
        <v>351</v>
      </c>
      <c r="R33" s="18">
        <f t="shared" si="2"/>
        <v>100</v>
      </c>
      <c r="S33" s="20">
        <v>2</v>
      </c>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2:43" ht="75" customHeight="1" x14ac:dyDescent="0.2">
      <c r="B34" s="5" t="str">
        <f t="shared" si="3"/>
        <v>2023257540032</v>
      </c>
      <c r="C34" s="76" t="s">
        <v>230</v>
      </c>
      <c r="D34" s="68" t="s">
        <v>168</v>
      </c>
      <c r="E34" s="69">
        <v>9865</v>
      </c>
      <c r="F34" s="79" t="s">
        <v>559</v>
      </c>
      <c r="G34" s="72">
        <v>2702</v>
      </c>
      <c r="H34" s="72">
        <v>21322</v>
      </c>
      <c r="I34" s="18" t="str">
        <f t="shared" si="0"/>
        <v>100</v>
      </c>
      <c r="J34" s="19">
        <v>4976936510.8900003</v>
      </c>
      <c r="K34" s="81">
        <v>4907402123</v>
      </c>
      <c r="L34" s="20">
        <v>100</v>
      </c>
      <c r="M34" s="20">
        <v>100</v>
      </c>
      <c r="N34" s="21">
        <f t="shared" si="1"/>
        <v>0.53211630601369897</v>
      </c>
      <c r="O34" s="87">
        <v>831259</v>
      </c>
      <c r="P34" s="87">
        <v>831259</v>
      </c>
      <c r="Q34" s="18" t="s">
        <v>351</v>
      </c>
      <c r="R34" s="18">
        <f t="shared" si="2"/>
        <v>100</v>
      </c>
      <c r="S34" s="20">
        <v>2</v>
      </c>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2:43" ht="75" customHeight="1" x14ac:dyDescent="0.2">
      <c r="B35" s="5" t="str">
        <f t="shared" si="3"/>
        <v>2023257540033</v>
      </c>
      <c r="C35" s="76" t="s">
        <v>231</v>
      </c>
      <c r="D35" s="68" t="s">
        <v>169</v>
      </c>
      <c r="E35" s="69">
        <v>12000</v>
      </c>
      <c r="F35" s="79" t="s">
        <v>560</v>
      </c>
      <c r="G35" s="72">
        <v>3850</v>
      </c>
      <c r="H35" s="72">
        <v>40459</v>
      </c>
      <c r="I35" s="18" t="str">
        <f t="shared" si="0"/>
        <v>100</v>
      </c>
      <c r="J35" s="19">
        <v>2400000000</v>
      </c>
      <c r="K35" s="81">
        <v>1679549992</v>
      </c>
      <c r="L35" s="20">
        <v>100</v>
      </c>
      <c r="M35" s="20">
        <v>100</v>
      </c>
      <c r="N35" s="21">
        <f t="shared" si="1"/>
        <v>0.25659944257647438</v>
      </c>
      <c r="O35" s="87">
        <v>831259</v>
      </c>
      <c r="P35" s="87">
        <v>831259</v>
      </c>
      <c r="Q35" s="18" t="s">
        <v>351</v>
      </c>
      <c r="R35" s="18">
        <f t="shared" si="2"/>
        <v>100</v>
      </c>
      <c r="S35" s="20">
        <v>2</v>
      </c>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2:43" ht="75" customHeight="1" x14ac:dyDescent="0.2">
      <c r="B36" s="5" t="str">
        <f t="shared" si="3"/>
        <v>2023257540034</v>
      </c>
      <c r="C36" s="76" t="s">
        <v>232</v>
      </c>
      <c r="D36" s="68" t="s">
        <v>50</v>
      </c>
      <c r="E36" s="69">
        <v>20</v>
      </c>
      <c r="F36" s="79" t="s">
        <v>180</v>
      </c>
      <c r="G36" s="72">
        <v>6</v>
      </c>
      <c r="H36" s="72">
        <v>3</v>
      </c>
      <c r="I36" s="18">
        <f t="shared" si="0"/>
        <v>50</v>
      </c>
      <c r="J36" s="19">
        <v>753980777</v>
      </c>
      <c r="K36" s="81">
        <v>561512425</v>
      </c>
      <c r="L36" s="20">
        <v>100</v>
      </c>
      <c r="M36" s="20">
        <v>100</v>
      </c>
      <c r="N36" s="21">
        <f t="shared" si="1"/>
        <v>5.4122225646917953E-2</v>
      </c>
      <c r="O36" s="87">
        <v>831259</v>
      </c>
      <c r="P36" s="87">
        <v>831259</v>
      </c>
      <c r="Q36" s="18">
        <v>50</v>
      </c>
      <c r="R36" s="18">
        <f>IF(COUNTA(O36:Q36)=3,IF(P37&gt;O36,(100+Q36)/2,((P37/O36*100)+(Q36))/2),"-")</f>
        <v>75</v>
      </c>
      <c r="S36" s="20">
        <v>2</v>
      </c>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2:43" ht="75" customHeight="1" x14ac:dyDescent="0.2">
      <c r="B37" s="5" t="str">
        <f t="shared" si="3"/>
        <v>2023257540037</v>
      </c>
      <c r="C37" s="76" t="s">
        <v>233</v>
      </c>
      <c r="D37" s="68" t="s">
        <v>51</v>
      </c>
      <c r="E37" s="69">
        <v>52</v>
      </c>
      <c r="F37" s="79" t="s">
        <v>561</v>
      </c>
      <c r="G37" s="72">
        <v>8203</v>
      </c>
      <c r="H37" s="72">
        <v>20048</v>
      </c>
      <c r="I37" s="18" t="str">
        <f t="shared" si="0"/>
        <v>100</v>
      </c>
      <c r="J37" s="19">
        <v>12026144807</v>
      </c>
      <c r="K37" s="81">
        <v>10869589142.540001</v>
      </c>
      <c r="L37" s="20">
        <v>100</v>
      </c>
      <c r="M37" s="20">
        <v>100</v>
      </c>
      <c r="N37" s="21">
        <f t="shared" si="1"/>
        <v>1.2857925224250675</v>
      </c>
      <c r="O37" s="87">
        <v>831259</v>
      </c>
      <c r="P37" s="87">
        <v>831259</v>
      </c>
      <c r="Q37" s="18" t="s">
        <v>351</v>
      </c>
      <c r="R37" s="18">
        <f>IF(COUNTA(O37:Q37)=3,IF(P38&gt;O37,(100+Q37)/2,((P38/O37*100)+(Q37))/2),"-")</f>
        <v>100</v>
      </c>
      <c r="S37" s="20">
        <v>2</v>
      </c>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2:43" ht="75" customHeight="1" x14ac:dyDescent="0.2">
      <c r="B38" s="5" t="str">
        <f t="shared" si="3"/>
        <v>2023257540039</v>
      </c>
      <c r="C38" s="76" t="s">
        <v>234</v>
      </c>
      <c r="D38" s="68" t="s">
        <v>52</v>
      </c>
      <c r="E38" s="69">
        <v>1</v>
      </c>
      <c r="F38" s="79" t="s">
        <v>562</v>
      </c>
      <c r="G38" s="72">
        <v>1.6</v>
      </c>
      <c r="H38" s="72">
        <v>1.5</v>
      </c>
      <c r="I38" s="18">
        <f t="shared" si="0"/>
        <v>93.75</v>
      </c>
      <c r="J38" s="74">
        <v>4438153628</v>
      </c>
      <c r="K38" s="81">
        <v>4240036274</v>
      </c>
      <c r="L38" s="20">
        <v>100</v>
      </c>
      <c r="M38" s="20">
        <v>100</v>
      </c>
      <c r="N38" s="21">
        <f t="shared" si="1"/>
        <v>0.46564059340168601</v>
      </c>
      <c r="O38" s="87">
        <v>831259</v>
      </c>
      <c r="P38" s="87">
        <v>831259</v>
      </c>
      <c r="Q38" s="18">
        <v>93.75</v>
      </c>
      <c r="R38" s="18">
        <f t="shared" si="2"/>
        <v>96.875</v>
      </c>
      <c r="S38" s="20">
        <v>2</v>
      </c>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2:43" ht="75" customHeight="1" x14ac:dyDescent="0.2">
      <c r="B39" s="5" t="str">
        <f t="shared" si="3"/>
        <v>2023257540040</v>
      </c>
      <c r="C39" s="76" t="s">
        <v>235</v>
      </c>
      <c r="D39" s="68" t="s">
        <v>170</v>
      </c>
      <c r="E39" s="69">
        <v>33839</v>
      </c>
      <c r="F39" s="79" t="s">
        <v>563</v>
      </c>
      <c r="G39" s="72">
        <v>7820</v>
      </c>
      <c r="H39" s="72">
        <v>74623</v>
      </c>
      <c r="I39" s="18" t="str">
        <f t="shared" si="0"/>
        <v>100</v>
      </c>
      <c r="J39" s="19">
        <v>1356707150</v>
      </c>
      <c r="K39" s="81">
        <v>1171103322</v>
      </c>
      <c r="L39" s="20">
        <v>100</v>
      </c>
      <c r="M39" s="20">
        <v>100</v>
      </c>
      <c r="N39" s="21">
        <f t="shared" si="1"/>
        <v>0.14505429101229886</v>
      </c>
      <c r="O39" s="87">
        <v>831259</v>
      </c>
      <c r="P39" s="87">
        <v>831259</v>
      </c>
      <c r="Q39" s="18" t="s">
        <v>351</v>
      </c>
      <c r="R39" s="18">
        <f t="shared" si="2"/>
        <v>100</v>
      </c>
      <c r="S39" s="20">
        <v>2</v>
      </c>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2:43" ht="75" customHeight="1" x14ac:dyDescent="0.2">
      <c r="B40" s="5" t="str">
        <f t="shared" si="3"/>
        <v>2023257540041</v>
      </c>
      <c r="C40" s="76" t="s">
        <v>236</v>
      </c>
      <c r="D40" s="68" t="s">
        <v>53</v>
      </c>
      <c r="E40" s="69">
        <v>6</v>
      </c>
      <c r="F40" s="79" t="s">
        <v>181</v>
      </c>
      <c r="G40" s="72">
        <v>9</v>
      </c>
      <c r="H40" s="72">
        <v>0</v>
      </c>
      <c r="I40" s="81"/>
      <c r="J40" s="19">
        <v>643292850</v>
      </c>
      <c r="K40" s="81">
        <v>397333332</v>
      </c>
      <c r="L40" s="20">
        <v>100</v>
      </c>
      <c r="M40" s="20">
        <v>100</v>
      </c>
      <c r="N40" s="21">
        <f t="shared" si="1"/>
        <v>0</v>
      </c>
      <c r="O40" s="87">
        <v>831259</v>
      </c>
      <c r="P40" s="87">
        <v>831259</v>
      </c>
      <c r="Q40" s="81">
        <v>0</v>
      </c>
      <c r="R40" s="18">
        <f t="shared" si="2"/>
        <v>50</v>
      </c>
      <c r="S40" s="20">
        <v>2</v>
      </c>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2:43" ht="75" customHeight="1" x14ac:dyDescent="0.2">
      <c r="B41" s="5" t="str">
        <f t="shared" si="3"/>
        <v>2023257540042</v>
      </c>
      <c r="C41" s="76" t="s">
        <v>237</v>
      </c>
      <c r="D41" s="68" t="s">
        <v>54</v>
      </c>
      <c r="E41" s="69">
        <v>9</v>
      </c>
      <c r="F41" s="79" t="s">
        <v>564</v>
      </c>
      <c r="G41" s="72">
        <v>9</v>
      </c>
      <c r="H41" s="72">
        <v>9</v>
      </c>
      <c r="I41" s="18">
        <f t="shared" si="0"/>
        <v>100</v>
      </c>
      <c r="J41" s="19">
        <v>640065675.83000004</v>
      </c>
      <c r="K41" s="81">
        <v>599381851</v>
      </c>
      <c r="L41" s="20">
        <v>100</v>
      </c>
      <c r="M41" s="20">
        <v>100</v>
      </c>
      <c r="N41" s="21">
        <f t="shared" si="1"/>
        <v>7.3078555611697779E-2</v>
      </c>
      <c r="O41" s="87">
        <v>5000</v>
      </c>
      <c r="P41" s="87">
        <v>5000</v>
      </c>
      <c r="Q41" s="18">
        <v>100</v>
      </c>
      <c r="R41" s="18">
        <f t="shared" si="2"/>
        <v>100</v>
      </c>
      <c r="S41" s="20">
        <v>2</v>
      </c>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2:43" ht="75" customHeight="1" x14ac:dyDescent="0.2">
      <c r="B42" s="5" t="str">
        <f t="shared" si="3"/>
        <v>2023257540043</v>
      </c>
      <c r="C42" s="76" t="s">
        <v>238</v>
      </c>
      <c r="D42" s="68" t="s">
        <v>55</v>
      </c>
      <c r="E42" s="69">
        <v>0</v>
      </c>
      <c r="F42" s="79" t="s">
        <v>565</v>
      </c>
      <c r="G42" s="72">
        <v>0.25</v>
      </c>
      <c r="H42" s="72">
        <v>0.2</v>
      </c>
      <c r="I42" s="18">
        <f t="shared" si="0"/>
        <v>80</v>
      </c>
      <c r="J42" s="19">
        <v>65000000</v>
      </c>
      <c r="K42" s="81" t="e">
        <v>#N/A</v>
      </c>
      <c r="L42" s="20">
        <v>100</v>
      </c>
      <c r="M42" s="20">
        <v>100</v>
      </c>
      <c r="N42" s="21">
        <v>0</v>
      </c>
      <c r="O42" s="87">
        <v>5000</v>
      </c>
      <c r="P42" s="87">
        <v>5000</v>
      </c>
      <c r="Q42" s="18">
        <v>80</v>
      </c>
      <c r="R42" s="18">
        <f t="shared" si="2"/>
        <v>90</v>
      </c>
      <c r="S42" s="20">
        <v>2</v>
      </c>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2:43" ht="75" customHeight="1" x14ac:dyDescent="0.2">
      <c r="B43" s="5" t="str">
        <f t="shared" si="3"/>
        <v>2023257540044</v>
      </c>
      <c r="C43" s="76" t="s">
        <v>239</v>
      </c>
      <c r="D43" s="68" t="s">
        <v>56</v>
      </c>
      <c r="E43" s="69">
        <v>0</v>
      </c>
      <c r="F43" s="79" t="s">
        <v>182</v>
      </c>
      <c r="G43" s="72">
        <v>10</v>
      </c>
      <c r="H43" s="72">
        <v>10</v>
      </c>
      <c r="I43" s="18">
        <f t="shared" si="0"/>
        <v>100</v>
      </c>
      <c r="J43" s="19">
        <v>60000000</v>
      </c>
      <c r="K43" s="81">
        <v>60000000</v>
      </c>
      <c r="L43" s="20">
        <v>100</v>
      </c>
      <c r="M43" s="20">
        <v>100</v>
      </c>
      <c r="N43" s="21">
        <f t="shared" ref="N43:N59" si="4">IF(ISERROR(H43/G43),"-",IF(AND((H43/(K43*M43))/(G43/(J43*L43))*100&gt;=0,(H43/(K43*M43))/(G43/(J43*L43))*100&lt;=120),(H43/(K43*M43))/(G43/(J43*L43))*100*(J43/SUM($J$11:$J$369)),100*(J43/SUM($J$11:$J$369))))</f>
        <v>6.4149860644118597E-3</v>
      </c>
      <c r="O43" s="87">
        <v>2000</v>
      </c>
      <c r="P43" s="87">
        <v>2000</v>
      </c>
      <c r="Q43" s="18">
        <v>100</v>
      </c>
      <c r="R43" s="18">
        <f t="shared" si="2"/>
        <v>100</v>
      </c>
      <c r="S43" s="20">
        <v>2</v>
      </c>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2:43" ht="75" customHeight="1" x14ac:dyDescent="0.2">
      <c r="B44" s="5" t="str">
        <f t="shared" si="3"/>
        <v>2023257540045</v>
      </c>
      <c r="C44" s="76" t="s">
        <v>240</v>
      </c>
      <c r="D44" s="68" t="s">
        <v>57</v>
      </c>
      <c r="E44" s="69">
        <v>2</v>
      </c>
      <c r="F44" s="80" t="s">
        <v>566</v>
      </c>
      <c r="G44" s="72">
        <v>4</v>
      </c>
      <c r="H44" s="72">
        <v>4</v>
      </c>
      <c r="I44" s="18">
        <f t="shared" si="0"/>
        <v>100</v>
      </c>
      <c r="J44" s="19">
        <v>407000000</v>
      </c>
      <c r="K44" s="82">
        <v>403920000</v>
      </c>
      <c r="L44" s="20">
        <v>100</v>
      </c>
      <c r="M44" s="20">
        <v>100</v>
      </c>
      <c r="N44" s="21">
        <f t="shared" si="4"/>
        <v>4.3846802443708324E-2</v>
      </c>
      <c r="O44" s="87">
        <v>144</v>
      </c>
      <c r="P44" s="87">
        <v>144</v>
      </c>
      <c r="Q44" s="18">
        <v>100</v>
      </c>
      <c r="R44" s="18">
        <f t="shared" si="2"/>
        <v>100</v>
      </c>
      <c r="S44" s="20">
        <v>2</v>
      </c>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2:43" ht="75" customHeight="1" x14ac:dyDescent="0.2">
      <c r="B45" s="5" t="str">
        <f t="shared" si="3"/>
        <v>2023257540046</v>
      </c>
      <c r="C45" s="76" t="s">
        <v>241</v>
      </c>
      <c r="D45" s="68" t="s">
        <v>58</v>
      </c>
      <c r="E45" s="69">
        <v>8</v>
      </c>
      <c r="F45" s="80" t="s">
        <v>183</v>
      </c>
      <c r="G45" s="72">
        <v>1</v>
      </c>
      <c r="H45" s="72">
        <v>0.66</v>
      </c>
      <c r="I45" s="18">
        <f t="shared" si="0"/>
        <v>66</v>
      </c>
      <c r="J45" s="19">
        <v>52000000</v>
      </c>
      <c r="K45" s="82">
        <v>43418920</v>
      </c>
      <c r="L45" s="20">
        <v>100</v>
      </c>
      <c r="M45" s="20">
        <v>100</v>
      </c>
      <c r="N45" s="21">
        <f t="shared" si="4"/>
        <v>4.3945668270852049E-3</v>
      </c>
      <c r="O45" s="87">
        <v>125067</v>
      </c>
      <c r="P45" s="87">
        <v>125067</v>
      </c>
      <c r="Q45" s="18">
        <v>66</v>
      </c>
      <c r="R45" s="18">
        <f t="shared" si="2"/>
        <v>83</v>
      </c>
      <c r="S45" s="20">
        <v>2</v>
      </c>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2:43" ht="75" customHeight="1" x14ac:dyDescent="0.2">
      <c r="B46" s="5" t="str">
        <f t="shared" si="3"/>
        <v>2023257540047</v>
      </c>
      <c r="C46" s="76" t="s">
        <v>242</v>
      </c>
      <c r="D46" s="68" t="s">
        <v>59</v>
      </c>
      <c r="E46" s="69">
        <v>532</v>
      </c>
      <c r="F46" s="80" t="s">
        <v>567</v>
      </c>
      <c r="G46" s="72">
        <v>0.02</v>
      </c>
      <c r="H46" s="72">
        <v>11.018000000000001</v>
      </c>
      <c r="I46" s="18" t="str">
        <f t="shared" si="0"/>
        <v>100</v>
      </c>
      <c r="J46" s="19">
        <v>240000000</v>
      </c>
      <c r="K46" s="82">
        <v>145113636</v>
      </c>
      <c r="L46" s="20">
        <v>100</v>
      </c>
      <c r="M46" s="20">
        <v>100</v>
      </c>
      <c r="N46" s="21">
        <f t="shared" si="4"/>
        <v>2.5659944257647439E-2</v>
      </c>
      <c r="O46" s="87">
        <v>4500</v>
      </c>
      <c r="P46" s="87">
        <v>4500</v>
      </c>
      <c r="Q46" s="18" t="s">
        <v>351</v>
      </c>
      <c r="R46" s="18">
        <f t="shared" si="2"/>
        <v>100</v>
      </c>
      <c r="S46" s="20">
        <v>2</v>
      </c>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2:43" ht="75" customHeight="1" x14ac:dyDescent="0.2">
      <c r="B47" s="5" t="str">
        <f t="shared" si="3"/>
        <v>2023257540048</v>
      </c>
      <c r="C47" s="76" t="s">
        <v>243</v>
      </c>
      <c r="D47" s="68" t="s">
        <v>60</v>
      </c>
      <c r="E47" s="69">
        <v>6</v>
      </c>
      <c r="F47" s="80" t="s">
        <v>568</v>
      </c>
      <c r="G47" s="72">
        <v>4</v>
      </c>
      <c r="H47" s="72">
        <v>4</v>
      </c>
      <c r="I47" s="18">
        <f t="shared" si="0"/>
        <v>100</v>
      </c>
      <c r="J47" s="19">
        <v>155240000</v>
      </c>
      <c r="K47" s="82">
        <v>117587656</v>
      </c>
      <c r="L47" s="20">
        <v>100</v>
      </c>
      <c r="M47" s="20">
        <v>100</v>
      </c>
      <c r="N47" s="21">
        <f t="shared" si="4"/>
        <v>1.6597707277321617E-2</v>
      </c>
      <c r="O47" s="87">
        <v>500</v>
      </c>
      <c r="P47" s="87">
        <v>500</v>
      </c>
      <c r="Q47" s="18">
        <v>100</v>
      </c>
      <c r="R47" s="18">
        <f t="shared" si="2"/>
        <v>100</v>
      </c>
      <c r="S47" s="20">
        <v>2</v>
      </c>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2:43" ht="75" customHeight="1" x14ac:dyDescent="0.2">
      <c r="B48" s="5" t="str">
        <f t="shared" si="3"/>
        <v>2023257540049</v>
      </c>
      <c r="C48" s="76" t="s">
        <v>244</v>
      </c>
      <c r="D48" s="68" t="s">
        <v>61</v>
      </c>
      <c r="E48" s="69">
        <v>0</v>
      </c>
      <c r="F48" s="80" t="s">
        <v>569</v>
      </c>
      <c r="G48" s="72">
        <v>0.25</v>
      </c>
      <c r="H48" s="72">
        <v>0.25</v>
      </c>
      <c r="I48" s="18">
        <f t="shared" si="0"/>
        <v>100</v>
      </c>
      <c r="J48" s="19">
        <v>3106735680</v>
      </c>
      <c r="K48" s="82">
        <v>3106735680</v>
      </c>
      <c r="L48" s="20">
        <v>100</v>
      </c>
      <c r="M48" s="20">
        <v>100</v>
      </c>
      <c r="N48" s="21">
        <f t="shared" si="4"/>
        <v>0.33216110155018508</v>
      </c>
      <c r="O48" s="87">
        <v>125</v>
      </c>
      <c r="P48" s="87">
        <v>125</v>
      </c>
      <c r="Q48" s="18">
        <v>100</v>
      </c>
      <c r="R48" s="18">
        <f t="shared" si="2"/>
        <v>100</v>
      </c>
      <c r="S48" s="20">
        <v>2</v>
      </c>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2:43" ht="75" customHeight="1" x14ac:dyDescent="0.2">
      <c r="B49" s="5" t="str">
        <f t="shared" si="3"/>
        <v>2023257540050</v>
      </c>
      <c r="C49" s="76" t="s">
        <v>245</v>
      </c>
      <c r="D49" s="68" t="s">
        <v>62</v>
      </c>
      <c r="E49" s="69">
        <v>0</v>
      </c>
      <c r="F49" s="80" t="s">
        <v>570</v>
      </c>
      <c r="G49" s="72">
        <v>0.25</v>
      </c>
      <c r="H49" s="72">
        <v>0.32</v>
      </c>
      <c r="I49" s="18" t="str">
        <f t="shared" si="0"/>
        <v>100</v>
      </c>
      <c r="J49" s="19">
        <v>77000000</v>
      </c>
      <c r="K49" s="82">
        <v>52800000</v>
      </c>
      <c r="L49" s="20">
        <v>100</v>
      </c>
      <c r="M49" s="20">
        <v>100</v>
      </c>
      <c r="N49" s="21">
        <f t="shared" si="4"/>
        <v>8.2325654493285525E-3</v>
      </c>
      <c r="O49" s="87">
        <v>79791</v>
      </c>
      <c r="P49" s="87">
        <v>79791</v>
      </c>
      <c r="Q49" s="18" t="s">
        <v>351</v>
      </c>
      <c r="R49" s="18">
        <f t="shared" si="2"/>
        <v>100</v>
      </c>
      <c r="S49" s="20">
        <v>2</v>
      </c>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2:43" ht="75" customHeight="1" x14ac:dyDescent="0.2">
      <c r="B50" s="5" t="str">
        <f t="shared" si="3"/>
        <v>2023257540051</v>
      </c>
      <c r="C50" s="76" t="s">
        <v>246</v>
      </c>
      <c r="D50" s="68" t="s">
        <v>63</v>
      </c>
      <c r="E50" s="69">
        <v>0</v>
      </c>
      <c r="F50" s="80" t="s">
        <v>184</v>
      </c>
      <c r="G50" s="72">
        <v>0.25</v>
      </c>
      <c r="H50" s="72">
        <v>0.25</v>
      </c>
      <c r="I50" s="18">
        <f t="shared" si="0"/>
        <v>100</v>
      </c>
      <c r="J50" s="19">
        <v>27500000</v>
      </c>
      <c r="K50" s="82">
        <v>21600000</v>
      </c>
      <c r="L50" s="20">
        <v>100</v>
      </c>
      <c r="M50" s="20">
        <v>100</v>
      </c>
      <c r="N50" s="21">
        <f t="shared" si="4"/>
        <v>2.9402019461887688E-3</v>
      </c>
      <c r="O50" s="87">
        <v>8763</v>
      </c>
      <c r="P50" s="87">
        <v>8763</v>
      </c>
      <c r="Q50" s="18">
        <v>100</v>
      </c>
      <c r="R50" s="18">
        <f t="shared" si="2"/>
        <v>100</v>
      </c>
      <c r="S50" s="20">
        <v>2</v>
      </c>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2:43" ht="75" customHeight="1" x14ac:dyDescent="0.2">
      <c r="B51" s="5" t="str">
        <f t="shared" si="3"/>
        <v>2023257540052</v>
      </c>
      <c r="C51" s="76" t="s">
        <v>247</v>
      </c>
      <c r="D51" s="68" t="s">
        <v>64</v>
      </c>
      <c r="E51" s="69">
        <v>12600</v>
      </c>
      <c r="F51" s="80" t="s">
        <v>185</v>
      </c>
      <c r="G51" s="72">
        <v>5000</v>
      </c>
      <c r="H51" s="72">
        <v>9656</v>
      </c>
      <c r="I51" s="18" t="str">
        <f t="shared" si="0"/>
        <v>100</v>
      </c>
      <c r="J51" s="19">
        <v>65000000</v>
      </c>
      <c r="K51" s="82">
        <v>22937615</v>
      </c>
      <c r="L51" s="20">
        <v>100</v>
      </c>
      <c r="M51" s="20">
        <v>100</v>
      </c>
      <c r="N51" s="21">
        <f t="shared" si="4"/>
        <v>6.9495682364461809E-3</v>
      </c>
      <c r="O51" s="87">
        <v>1250</v>
      </c>
      <c r="P51" s="87">
        <v>1250</v>
      </c>
      <c r="Q51" s="18" t="s">
        <v>351</v>
      </c>
      <c r="R51" s="18">
        <f t="shared" si="2"/>
        <v>100</v>
      </c>
      <c r="S51" s="20">
        <v>2</v>
      </c>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2:43" ht="75" customHeight="1" x14ac:dyDescent="0.2">
      <c r="B52" s="5" t="str">
        <f t="shared" si="3"/>
        <v>2023257540053</v>
      </c>
      <c r="C52" s="76" t="s">
        <v>248</v>
      </c>
      <c r="D52" s="68" t="s">
        <v>65</v>
      </c>
      <c r="E52" s="69">
        <v>1</v>
      </c>
      <c r="F52" s="79" t="s">
        <v>571</v>
      </c>
      <c r="G52" s="72">
        <v>2</v>
      </c>
      <c r="H52" s="72">
        <v>3</v>
      </c>
      <c r="I52" s="18" t="str">
        <f t="shared" si="0"/>
        <v>100</v>
      </c>
      <c r="J52" s="19">
        <v>19299247862.740002</v>
      </c>
      <c r="K52" s="82">
        <v>14448360821.33</v>
      </c>
      <c r="L52" s="20">
        <v>100</v>
      </c>
      <c r="M52" s="20">
        <v>100</v>
      </c>
      <c r="N52" s="21">
        <f t="shared" si="4"/>
        <v>2.0634067682184578</v>
      </c>
      <c r="O52" s="87">
        <v>1250</v>
      </c>
      <c r="P52" s="87">
        <v>1250</v>
      </c>
      <c r="Q52" s="18" t="s">
        <v>351</v>
      </c>
      <c r="R52" s="18">
        <f t="shared" si="2"/>
        <v>100</v>
      </c>
      <c r="S52" s="20">
        <v>2</v>
      </c>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2:43" ht="75" customHeight="1" x14ac:dyDescent="0.2">
      <c r="B53" s="5" t="str">
        <f t="shared" si="3"/>
        <v>2023257540057</v>
      </c>
      <c r="C53" s="76" t="s">
        <v>249</v>
      </c>
      <c r="D53" s="68" t="s">
        <v>66</v>
      </c>
      <c r="E53" s="69">
        <v>0</v>
      </c>
      <c r="F53" s="79" t="s">
        <v>572</v>
      </c>
      <c r="G53" s="72">
        <v>1800</v>
      </c>
      <c r="H53" s="72">
        <v>5282</v>
      </c>
      <c r="I53" s="18" t="str">
        <f t="shared" si="0"/>
        <v>100</v>
      </c>
      <c r="J53" s="75">
        <v>144951580</v>
      </c>
      <c r="K53" s="82">
        <v>137001760</v>
      </c>
      <c r="L53" s="20">
        <v>100</v>
      </c>
      <c r="M53" s="20">
        <v>100</v>
      </c>
      <c r="N53" s="21">
        <f t="shared" si="4"/>
        <v>1.5497706095241346E-2</v>
      </c>
      <c r="O53" s="87">
        <v>500</v>
      </c>
      <c r="P53" s="87">
        <v>500</v>
      </c>
      <c r="Q53" s="18" t="s">
        <v>351</v>
      </c>
      <c r="R53" s="18">
        <f t="shared" si="2"/>
        <v>100</v>
      </c>
      <c r="S53" s="20">
        <v>2</v>
      </c>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2:43" ht="75" customHeight="1" x14ac:dyDescent="0.2">
      <c r="B54" s="5" t="str">
        <f t="shared" si="3"/>
        <v>2023257540059</v>
      </c>
      <c r="C54" s="76" t="s">
        <v>250</v>
      </c>
      <c r="D54" s="68" t="s">
        <v>67</v>
      </c>
      <c r="E54" s="69">
        <v>1</v>
      </c>
      <c r="F54" s="79" t="s">
        <v>573</v>
      </c>
      <c r="G54" s="72">
        <v>1</v>
      </c>
      <c r="H54" s="72">
        <v>1</v>
      </c>
      <c r="I54" s="18">
        <f t="shared" si="0"/>
        <v>100</v>
      </c>
      <c r="J54" s="75">
        <v>1775048420</v>
      </c>
      <c r="K54" s="82">
        <v>1661397322</v>
      </c>
      <c r="L54" s="20">
        <v>100</v>
      </c>
      <c r="M54" s="20">
        <v>100</v>
      </c>
      <c r="N54" s="21">
        <f t="shared" si="4"/>
        <v>0.2027642424336463</v>
      </c>
      <c r="O54" s="87">
        <v>70</v>
      </c>
      <c r="P54" s="87">
        <v>70</v>
      </c>
      <c r="Q54" s="18">
        <v>100</v>
      </c>
      <c r="R54" s="18">
        <f t="shared" si="2"/>
        <v>100</v>
      </c>
      <c r="S54" s="20">
        <v>2</v>
      </c>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2:43" ht="75" customHeight="1" x14ac:dyDescent="0.2">
      <c r="B55" s="5" t="str">
        <f t="shared" si="3"/>
        <v>2023257540060</v>
      </c>
      <c r="C55" s="76" t="s">
        <v>251</v>
      </c>
      <c r="D55" s="68" t="s">
        <v>68</v>
      </c>
      <c r="E55" s="69" t="s">
        <v>28</v>
      </c>
      <c r="F55" s="79" t="s">
        <v>574</v>
      </c>
      <c r="G55" s="72">
        <v>6</v>
      </c>
      <c r="H55" s="72">
        <v>13</v>
      </c>
      <c r="I55" s="18" t="str">
        <f t="shared" si="0"/>
        <v>100</v>
      </c>
      <c r="J55" s="75">
        <v>30000000</v>
      </c>
      <c r="K55" s="82">
        <v>23925050</v>
      </c>
      <c r="L55" s="20">
        <v>100</v>
      </c>
      <c r="M55" s="20">
        <v>100</v>
      </c>
      <c r="N55" s="21">
        <f t="shared" si="4"/>
        <v>3.2074930322059298E-3</v>
      </c>
      <c r="O55" s="87">
        <v>100</v>
      </c>
      <c r="P55" s="87">
        <v>100</v>
      </c>
      <c r="Q55" s="18" t="s">
        <v>351</v>
      </c>
      <c r="R55" s="18">
        <f t="shared" si="2"/>
        <v>100</v>
      </c>
      <c r="S55" s="20">
        <v>2</v>
      </c>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2:43" ht="75" customHeight="1" x14ac:dyDescent="0.2">
      <c r="B56" s="5" t="str">
        <f t="shared" si="3"/>
        <v>2023257540061</v>
      </c>
      <c r="C56" s="76" t="s">
        <v>252</v>
      </c>
      <c r="D56" s="68" t="s">
        <v>69</v>
      </c>
      <c r="E56" s="69">
        <v>20000</v>
      </c>
      <c r="F56" s="79" t="s">
        <v>575</v>
      </c>
      <c r="G56" s="72">
        <v>4500</v>
      </c>
      <c r="H56" s="72">
        <v>4442</v>
      </c>
      <c r="I56" s="18">
        <f t="shared" si="0"/>
        <v>98.711111111111123</v>
      </c>
      <c r="J56" s="75">
        <v>420000000</v>
      </c>
      <c r="K56" s="82">
        <v>345905861</v>
      </c>
      <c r="L56" s="20">
        <v>100</v>
      </c>
      <c r="M56" s="20">
        <v>100</v>
      </c>
      <c r="N56" s="21">
        <f t="shared" si="4"/>
        <v>5.3820926220453424E-2</v>
      </c>
      <c r="O56" s="87">
        <v>9000</v>
      </c>
      <c r="P56" s="87">
        <v>9000</v>
      </c>
      <c r="Q56" s="18">
        <v>98.711111111111123</v>
      </c>
      <c r="R56" s="18">
        <f t="shared" si="2"/>
        <v>99.355555555555554</v>
      </c>
      <c r="S56" s="20">
        <v>2</v>
      </c>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2:43" ht="75" customHeight="1" x14ac:dyDescent="0.2">
      <c r="B57" s="5" t="str">
        <f t="shared" si="3"/>
        <v>2023257540062</v>
      </c>
      <c r="C57" s="76" t="s">
        <v>253</v>
      </c>
      <c r="D57" s="68" t="s">
        <v>70</v>
      </c>
      <c r="E57" s="69">
        <v>0</v>
      </c>
      <c r="F57" s="79" t="s">
        <v>576</v>
      </c>
      <c r="G57" s="72">
        <v>500</v>
      </c>
      <c r="H57" s="72">
        <v>535</v>
      </c>
      <c r="I57" s="18" t="str">
        <f t="shared" si="0"/>
        <v>100</v>
      </c>
      <c r="J57" s="75">
        <v>247000000</v>
      </c>
      <c r="K57" s="82">
        <v>169080365.84</v>
      </c>
      <c r="L57" s="20">
        <v>100</v>
      </c>
      <c r="M57" s="20">
        <v>100</v>
      </c>
      <c r="N57" s="21">
        <f t="shared" si="4"/>
        <v>2.6408359298495488E-2</v>
      </c>
      <c r="O57" s="87">
        <v>650</v>
      </c>
      <c r="P57" s="87">
        <v>650</v>
      </c>
      <c r="Q57" s="18" t="s">
        <v>351</v>
      </c>
      <c r="R57" s="18">
        <f t="shared" si="2"/>
        <v>100</v>
      </c>
      <c r="S57" s="20">
        <v>2</v>
      </c>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2:43" ht="75" customHeight="1" x14ac:dyDescent="0.2">
      <c r="B58" s="5" t="str">
        <f t="shared" si="3"/>
        <v>2023257540063</v>
      </c>
      <c r="C58" s="76" t="s">
        <v>254</v>
      </c>
      <c r="D58" s="68" t="s">
        <v>72</v>
      </c>
      <c r="E58" s="69">
        <v>308</v>
      </c>
      <c r="F58" s="79" t="s">
        <v>577</v>
      </c>
      <c r="G58" s="72">
        <v>125</v>
      </c>
      <c r="H58" s="72">
        <v>170</v>
      </c>
      <c r="I58" s="18" t="str">
        <f t="shared" si="0"/>
        <v>100</v>
      </c>
      <c r="J58" s="75">
        <v>132000000</v>
      </c>
      <c r="K58" s="82">
        <v>74800000</v>
      </c>
      <c r="L58" s="20">
        <v>100</v>
      </c>
      <c r="M58" s="20">
        <v>100</v>
      </c>
      <c r="N58" s="21">
        <f t="shared" si="4"/>
        <v>1.4112969341706092E-2</v>
      </c>
      <c r="O58" s="87">
        <v>100</v>
      </c>
      <c r="P58" s="87">
        <v>100</v>
      </c>
      <c r="Q58" s="18" t="s">
        <v>351</v>
      </c>
      <c r="R58" s="18">
        <f t="shared" si="2"/>
        <v>100</v>
      </c>
      <c r="S58" s="20">
        <v>2</v>
      </c>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2:43" ht="75" customHeight="1" x14ac:dyDescent="0.2">
      <c r="B59" s="5" t="str">
        <f t="shared" si="3"/>
        <v>2023257540064</v>
      </c>
      <c r="C59" s="76" t="s">
        <v>255</v>
      </c>
      <c r="D59" s="68" t="s">
        <v>73</v>
      </c>
      <c r="E59" s="69">
        <v>0</v>
      </c>
      <c r="F59" s="79" t="s">
        <v>578</v>
      </c>
      <c r="G59" s="72">
        <v>0.25</v>
      </c>
      <c r="H59" s="72">
        <v>0.25</v>
      </c>
      <c r="I59" s="18">
        <f t="shared" si="0"/>
        <v>100</v>
      </c>
      <c r="J59" s="75">
        <v>298000000</v>
      </c>
      <c r="K59" s="82">
        <v>234027000</v>
      </c>
      <c r="L59" s="20">
        <v>100</v>
      </c>
      <c r="M59" s="20">
        <v>100</v>
      </c>
      <c r="N59" s="21">
        <f t="shared" si="4"/>
        <v>3.1861097453245571E-2</v>
      </c>
      <c r="O59" s="87">
        <v>100</v>
      </c>
      <c r="P59" s="87">
        <v>100</v>
      </c>
      <c r="Q59" s="18">
        <v>100</v>
      </c>
      <c r="R59" s="18">
        <f t="shared" si="2"/>
        <v>100</v>
      </c>
      <c r="S59" s="20">
        <v>2</v>
      </c>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2:43" ht="75" customHeight="1" x14ac:dyDescent="0.2">
      <c r="B60" s="5" t="str">
        <f t="shared" si="3"/>
        <v>2023257540065</v>
      </c>
      <c r="C60" s="76" t="s">
        <v>256</v>
      </c>
      <c r="D60" s="68" t="s">
        <v>171</v>
      </c>
      <c r="E60" s="69">
        <v>7762</v>
      </c>
      <c r="F60" s="79" t="s">
        <v>579</v>
      </c>
      <c r="G60" s="72">
        <v>8150</v>
      </c>
      <c r="H60" s="72">
        <v>8340</v>
      </c>
      <c r="I60" s="18">
        <v>0</v>
      </c>
      <c r="J60" s="75">
        <v>33000000</v>
      </c>
      <c r="K60" s="82" t="e">
        <v>#N/A</v>
      </c>
      <c r="L60" s="20">
        <v>100</v>
      </c>
      <c r="M60" s="20">
        <v>100</v>
      </c>
      <c r="N60" s="21">
        <v>0</v>
      </c>
      <c r="O60" s="87">
        <v>1000</v>
      </c>
      <c r="P60" s="87">
        <v>1000</v>
      </c>
      <c r="Q60" s="18">
        <v>0</v>
      </c>
      <c r="R60" s="18">
        <f t="shared" si="2"/>
        <v>50</v>
      </c>
      <c r="S60" s="20">
        <v>2</v>
      </c>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2:43" ht="75" customHeight="1" x14ac:dyDescent="0.2">
      <c r="B61" s="5" t="str">
        <f t="shared" si="3"/>
        <v>2023257540066</v>
      </c>
      <c r="C61" s="76" t="s">
        <v>257</v>
      </c>
      <c r="D61" s="68" t="s">
        <v>74</v>
      </c>
      <c r="E61" s="69">
        <v>2</v>
      </c>
      <c r="F61" s="79" t="s">
        <v>580</v>
      </c>
      <c r="G61" s="72">
        <v>0.25</v>
      </c>
      <c r="H61" s="72">
        <v>0.50416000000000005</v>
      </c>
      <c r="I61" s="18" t="str">
        <f t="shared" si="0"/>
        <v>100</v>
      </c>
      <c r="J61" s="75">
        <v>39000000</v>
      </c>
      <c r="K61" s="82">
        <v>21600000</v>
      </c>
      <c r="L61" s="20">
        <v>100</v>
      </c>
      <c r="M61" s="20">
        <v>100</v>
      </c>
      <c r="N61" s="21">
        <f t="shared" ref="N61:N124" si="5">IF(ISERROR(H61/G61),"-",IF(AND((H61/(K61*M61))/(G61/(J61*L61))*100&gt;=0,(H61/(K61*M61))/(G61/(J61*L61))*100&lt;=120),(H61/(K61*M61))/(G61/(J61*L61))*100*(J61/SUM($J$11:$J$369)),100*(J61/SUM($J$11:$J$369))))</f>
        <v>4.1697409418677087E-3</v>
      </c>
      <c r="O61" s="87">
        <v>1000</v>
      </c>
      <c r="P61" s="87">
        <v>1000</v>
      </c>
      <c r="Q61" s="18" t="s">
        <v>351</v>
      </c>
      <c r="R61" s="18">
        <f t="shared" si="2"/>
        <v>100</v>
      </c>
      <c r="S61" s="20">
        <v>2</v>
      </c>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2:43" ht="75" customHeight="1" x14ac:dyDescent="0.2">
      <c r="B62" s="5" t="str">
        <f t="shared" si="3"/>
        <v>2023257540067</v>
      </c>
      <c r="C62" s="76" t="s">
        <v>258</v>
      </c>
      <c r="D62" s="68" t="s">
        <v>75</v>
      </c>
      <c r="E62" s="69">
        <v>1250</v>
      </c>
      <c r="F62" s="79" t="s">
        <v>581</v>
      </c>
      <c r="G62" s="72">
        <v>1250</v>
      </c>
      <c r="H62" s="72">
        <v>8813</v>
      </c>
      <c r="I62" s="18" t="str">
        <f t="shared" si="0"/>
        <v>100</v>
      </c>
      <c r="J62" s="75">
        <v>110000000</v>
      </c>
      <c r="K62" s="82">
        <v>110000000</v>
      </c>
      <c r="L62" s="20">
        <v>100</v>
      </c>
      <c r="M62" s="20">
        <v>100</v>
      </c>
      <c r="N62" s="21">
        <f t="shared" si="5"/>
        <v>1.1760807784755075E-2</v>
      </c>
      <c r="O62" s="87">
        <v>59020</v>
      </c>
      <c r="P62" s="87">
        <v>59020</v>
      </c>
      <c r="Q62" s="18" t="s">
        <v>351</v>
      </c>
      <c r="R62" s="18">
        <f t="shared" si="2"/>
        <v>100</v>
      </c>
      <c r="S62" s="20">
        <v>2</v>
      </c>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2:43" ht="75" customHeight="1" x14ac:dyDescent="0.2">
      <c r="B63" s="5" t="str">
        <f t="shared" si="3"/>
        <v>2023257540068</v>
      </c>
      <c r="C63" s="76" t="s">
        <v>259</v>
      </c>
      <c r="D63" s="68" t="s">
        <v>76</v>
      </c>
      <c r="E63" s="69">
        <v>0</v>
      </c>
      <c r="F63" s="79" t="s">
        <v>582</v>
      </c>
      <c r="G63" s="72">
        <v>200</v>
      </c>
      <c r="H63" s="72">
        <v>32</v>
      </c>
      <c r="I63" s="18">
        <f t="shared" si="0"/>
        <v>16</v>
      </c>
      <c r="J63" s="75">
        <v>225000000</v>
      </c>
      <c r="K63" s="82">
        <v>175539042.58000001</v>
      </c>
      <c r="L63" s="20">
        <v>100</v>
      </c>
      <c r="M63" s="20">
        <v>100</v>
      </c>
      <c r="N63" s="21">
        <f t="shared" si="5"/>
        <v>4.933507133040904E-3</v>
      </c>
      <c r="O63" s="87">
        <v>59020</v>
      </c>
      <c r="P63" s="87">
        <v>59020</v>
      </c>
      <c r="Q63" s="18">
        <v>16</v>
      </c>
      <c r="R63" s="18">
        <f t="shared" si="2"/>
        <v>58</v>
      </c>
      <c r="S63" s="20">
        <v>2</v>
      </c>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2:43" ht="75" customHeight="1" x14ac:dyDescent="0.2">
      <c r="B64" s="5" t="str">
        <f t="shared" si="3"/>
        <v>2023257540069</v>
      </c>
      <c r="C64" s="76" t="s">
        <v>260</v>
      </c>
      <c r="D64" s="68" t="s">
        <v>77</v>
      </c>
      <c r="E64" s="69">
        <v>0</v>
      </c>
      <c r="F64" s="79" t="s">
        <v>583</v>
      </c>
      <c r="G64" s="72">
        <v>1</v>
      </c>
      <c r="H64" s="72">
        <v>0</v>
      </c>
      <c r="I64" s="18" t="str">
        <f t="shared" si="0"/>
        <v>-</v>
      </c>
      <c r="J64" s="75">
        <v>12000000</v>
      </c>
      <c r="K64" s="81">
        <v>0</v>
      </c>
      <c r="L64" s="20">
        <v>100</v>
      </c>
      <c r="M64" s="20">
        <v>100</v>
      </c>
      <c r="N64" s="21">
        <v>0</v>
      </c>
      <c r="O64" s="87">
        <v>0</v>
      </c>
      <c r="P64" s="87">
        <v>0</v>
      </c>
      <c r="Q64" s="18" t="s">
        <v>352</v>
      </c>
      <c r="R64" s="18">
        <v>0</v>
      </c>
      <c r="S64" s="20">
        <v>2</v>
      </c>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2:43" ht="75" customHeight="1" x14ac:dyDescent="0.2">
      <c r="B65" s="5" t="str">
        <f t="shared" si="3"/>
        <v>2023257540070</v>
      </c>
      <c r="C65" s="76" t="s">
        <v>261</v>
      </c>
      <c r="D65" s="68" t="s">
        <v>78</v>
      </c>
      <c r="E65" s="69">
        <v>0</v>
      </c>
      <c r="F65" s="79" t="s">
        <v>580</v>
      </c>
      <c r="G65" s="72">
        <v>500</v>
      </c>
      <c r="H65" s="72">
        <v>979</v>
      </c>
      <c r="I65" s="18" t="str">
        <f t="shared" si="0"/>
        <v>100</v>
      </c>
      <c r="J65" s="75">
        <v>72000000</v>
      </c>
      <c r="K65" s="82">
        <v>40800000</v>
      </c>
      <c r="L65" s="20">
        <v>100</v>
      </c>
      <c r="M65" s="20">
        <v>100</v>
      </c>
      <c r="N65" s="21">
        <f t="shared" si="5"/>
        <v>7.6979832772942312E-3</v>
      </c>
      <c r="O65" s="87">
        <v>57763</v>
      </c>
      <c r="P65" s="87">
        <v>57763</v>
      </c>
      <c r="Q65" s="18" t="s">
        <v>351</v>
      </c>
      <c r="R65" s="18">
        <f t="shared" si="2"/>
        <v>100</v>
      </c>
      <c r="S65" s="20">
        <v>2</v>
      </c>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2:43" ht="75" customHeight="1" x14ac:dyDescent="0.2">
      <c r="B66" s="5" t="str">
        <f t="shared" si="3"/>
        <v>2023257540071</v>
      </c>
      <c r="C66" s="76" t="s">
        <v>262</v>
      </c>
      <c r="D66" s="68" t="s">
        <v>79</v>
      </c>
      <c r="E66" s="69">
        <v>800</v>
      </c>
      <c r="F66" s="79" t="s">
        <v>584</v>
      </c>
      <c r="G66" s="72">
        <v>125</v>
      </c>
      <c r="H66" s="72">
        <v>120</v>
      </c>
      <c r="I66" s="18">
        <f t="shared" si="0"/>
        <v>96</v>
      </c>
      <c r="J66" s="75">
        <v>340000000</v>
      </c>
      <c r="K66" s="82">
        <v>314943333.32999998</v>
      </c>
      <c r="L66" s="20">
        <v>100</v>
      </c>
      <c r="M66" s="20">
        <v>100</v>
      </c>
      <c r="N66" s="21">
        <f t="shared" si="5"/>
        <v>3.7673946291486578E-2</v>
      </c>
      <c r="O66" s="87">
        <v>19447</v>
      </c>
      <c r="P66" s="87">
        <v>19447</v>
      </c>
      <c r="Q66" s="18">
        <v>96</v>
      </c>
      <c r="R66" s="18">
        <f t="shared" si="2"/>
        <v>98</v>
      </c>
      <c r="S66" s="20">
        <v>2</v>
      </c>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2:43" ht="75" customHeight="1" x14ac:dyDescent="0.2">
      <c r="B67" s="5" t="str">
        <f t="shared" si="3"/>
        <v>2023257540072</v>
      </c>
      <c r="C67" s="76" t="s">
        <v>263</v>
      </c>
      <c r="D67" s="68" t="s">
        <v>80</v>
      </c>
      <c r="E67" s="69">
        <v>0</v>
      </c>
      <c r="F67" s="79" t="s">
        <v>585</v>
      </c>
      <c r="G67" s="72">
        <v>0</v>
      </c>
      <c r="H67" s="72">
        <v>0</v>
      </c>
      <c r="I67" s="81">
        <v>0</v>
      </c>
      <c r="J67" s="75">
        <v>55000000</v>
      </c>
      <c r="K67" s="82">
        <v>38430000</v>
      </c>
      <c r="L67" s="20">
        <v>100</v>
      </c>
      <c r="M67" s="20">
        <v>100</v>
      </c>
      <c r="N67" s="21">
        <v>0</v>
      </c>
      <c r="O67" s="87">
        <v>214193</v>
      </c>
      <c r="P67" s="87">
        <v>214193</v>
      </c>
      <c r="Q67" s="81">
        <v>0</v>
      </c>
      <c r="R67" s="18">
        <f t="shared" si="2"/>
        <v>50</v>
      </c>
      <c r="S67" s="20">
        <v>2</v>
      </c>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2:43" ht="75" customHeight="1" x14ac:dyDescent="0.2">
      <c r="B68" s="5" t="str">
        <f t="shared" si="3"/>
        <v>2023257540073</v>
      </c>
      <c r="C68" s="76" t="s">
        <v>264</v>
      </c>
      <c r="D68" s="68" t="s">
        <v>82</v>
      </c>
      <c r="E68" s="69">
        <v>52</v>
      </c>
      <c r="F68" s="79" t="s">
        <v>586</v>
      </c>
      <c r="G68" s="72">
        <v>70</v>
      </c>
      <c r="H68" s="72">
        <v>70</v>
      </c>
      <c r="I68" s="18">
        <f t="shared" si="0"/>
        <v>100</v>
      </c>
      <c r="J68" s="75">
        <v>990000000</v>
      </c>
      <c r="K68" s="82">
        <v>838807200</v>
      </c>
      <c r="L68" s="20">
        <v>100</v>
      </c>
      <c r="M68" s="20">
        <v>100</v>
      </c>
      <c r="N68" s="21">
        <f t="shared" si="5"/>
        <v>0.12492596315597641</v>
      </c>
      <c r="O68" s="87">
        <v>155</v>
      </c>
      <c r="P68" s="87">
        <v>155</v>
      </c>
      <c r="Q68" s="18">
        <v>100</v>
      </c>
      <c r="R68" s="18">
        <f t="shared" si="2"/>
        <v>100</v>
      </c>
      <c r="S68" s="20">
        <v>2</v>
      </c>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2:43" ht="75" customHeight="1" x14ac:dyDescent="0.2">
      <c r="B69" s="5" t="str">
        <f t="shared" si="3"/>
        <v>2023257540074</v>
      </c>
      <c r="C69" s="76" t="s">
        <v>265</v>
      </c>
      <c r="D69" s="68" t="s">
        <v>83</v>
      </c>
      <c r="E69" s="69" t="s">
        <v>28</v>
      </c>
      <c r="F69" s="79" t="s">
        <v>587</v>
      </c>
      <c r="G69" s="72">
        <v>1</v>
      </c>
      <c r="H69" s="72">
        <v>1</v>
      </c>
      <c r="I69" s="18">
        <f t="shared" si="0"/>
        <v>100</v>
      </c>
      <c r="J69" s="75">
        <v>336200000</v>
      </c>
      <c r="K69" s="82">
        <v>223060000</v>
      </c>
      <c r="L69" s="20">
        <v>100</v>
      </c>
      <c r="M69" s="20">
        <v>100</v>
      </c>
      <c r="N69" s="21">
        <f t="shared" si="5"/>
        <v>3.594530524758778E-2</v>
      </c>
      <c r="O69" s="87">
        <v>9649</v>
      </c>
      <c r="P69" s="87">
        <v>9649</v>
      </c>
      <c r="Q69" s="18">
        <v>100</v>
      </c>
      <c r="R69" s="18">
        <f t="shared" si="2"/>
        <v>100</v>
      </c>
      <c r="S69" s="20">
        <v>2</v>
      </c>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2:43" ht="75" customHeight="1" x14ac:dyDescent="0.2">
      <c r="B70" s="5" t="str">
        <f t="shared" si="3"/>
        <v>2023257540075</v>
      </c>
      <c r="C70" s="76" t="s">
        <v>266</v>
      </c>
      <c r="D70" s="68" t="s">
        <v>84</v>
      </c>
      <c r="E70" s="69" t="s">
        <v>28</v>
      </c>
      <c r="F70" s="79" t="s">
        <v>588</v>
      </c>
      <c r="G70" s="72">
        <v>1</v>
      </c>
      <c r="H70" s="72">
        <v>1</v>
      </c>
      <c r="I70" s="18">
        <f t="shared" si="0"/>
        <v>100</v>
      </c>
      <c r="J70" s="75">
        <v>115000000</v>
      </c>
      <c r="K70" s="82">
        <v>97620000</v>
      </c>
      <c r="L70" s="20">
        <v>100</v>
      </c>
      <c r="M70" s="20">
        <v>100</v>
      </c>
      <c r="N70" s="21">
        <f t="shared" si="5"/>
        <v>1.4484427832726705E-2</v>
      </c>
      <c r="O70" s="87">
        <v>4800</v>
      </c>
      <c r="P70" s="87">
        <v>4800</v>
      </c>
      <c r="Q70" s="18">
        <v>100</v>
      </c>
      <c r="R70" s="18">
        <f t="shared" si="2"/>
        <v>100</v>
      </c>
      <c r="S70" s="20">
        <v>2</v>
      </c>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2:43" ht="75" customHeight="1" x14ac:dyDescent="0.2">
      <c r="B71" s="5" t="str">
        <f t="shared" si="3"/>
        <v>2023257540078</v>
      </c>
      <c r="C71" s="76" t="s">
        <v>267</v>
      </c>
      <c r="D71" s="68" t="s">
        <v>85</v>
      </c>
      <c r="E71" s="69" t="s">
        <v>71</v>
      </c>
      <c r="F71" s="79" t="s">
        <v>589</v>
      </c>
      <c r="G71" s="72">
        <v>650</v>
      </c>
      <c r="H71" s="72">
        <v>1809</v>
      </c>
      <c r="I71" s="18" t="str">
        <f t="shared" si="0"/>
        <v>100</v>
      </c>
      <c r="J71" s="75">
        <v>215000000</v>
      </c>
      <c r="K71" s="82">
        <v>194166666</v>
      </c>
      <c r="L71" s="20">
        <v>100</v>
      </c>
      <c r="M71" s="20">
        <v>100</v>
      </c>
      <c r="N71" s="21">
        <f t="shared" si="5"/>
        <v>2.298703339747583E-2</v>
      </c>
      <c r="O71" s="87">
        <v>240</v>
      </c>
      <c r="P71" s="87">
        <v>240</v>
      </c>
      <c r="Q71" s="18" t="s">
        <v>351</v>
      </c>
      <c r="R71" s="18">
        <f t="shared" si="2"/>
        <v>100</v>
      </c>
      <c r="S71" s="20">
        <v>2</v>
      </c>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2:43" ht="75" customHeight="1" x14ac:dyDescent="0.2">
      <c r="B72" s="5" t="str">
        <f t="shared" si="3"/>
        <v>2023257540082</v>
      </c>
      <c r="C72" s="76" t="s">
        <v>268</v>
      </c>
      <c r="D72" s="68" t="s">
        <v>86</v>
      </c>
      <c r="E72" s="69" t="s">
        <v>71</v>
      </c>
      <c r="F72" s="79" t="s">
        <v>590</v>
      </c>
      <c r="G72" s="72">
        <v>0.25</v>
      </c>
      <c r="H72" s="72">
        <v>0.25</v>
      </c>
      <c r="I72" s="18">
        <f t="shared" si="0"/>
        <v>100</v>
      </c>
      <c r="J72" s="75">
        <v>100000000</v>
      </c>
      <c r="K72" s="82">
        <v>82963066</v>
      </c>
      <c r="L72" s="20">
        <v>100</v>
      </c>
      <c r="M72" s="20">
        <v>100</v>
      </c>
      <c r="N72" s="21">
        <f t="shared" si="5"/>
        <v>1.0691643440686432E-2</v>
      </c>
      <c r="O72" s="87">
        <v>56</v>
      </c>
      <c r="P72" s="87">
        <v>56</v>
      </c>
      <c r="Q72" s="18">
        <v>100</v>
      </c>
      <c r="R72" s="18">
        <f t="shared" si="2"/>
        <v>100</v>
      </c>
      <c r="S72" s="20">
        <v>2</v>
      </c>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2:43" ht="75" customHeight="1" x14ac:dyDescent="0.2">
      <c r="B73" s="5" t="str">
        <f t="shared" si="3"/>
        <v>2023257540083</v>
      </c>
      <c r="C73" s="76" t="s">
        <v>269</v>
      </c>
      <c r="D73" s="77" t="s">
        <v>87</v>
      </c>
      <c r="E73" s="69">
        <v>1</v>
      </c>
      <c r="F73" s="79" t="s">
        <v>591</v>
      </c>
      <c r="G73" s="72">
        <v>1</v>
      </c>
      <c r="H73" s="72">
        <v>0.52</v>
      </c>
      <c r="I73" s="18">
        <f t="shared" si="0"/>
        <v>52</v>
      </c>
      <c r="J73" s="75">
        <v>233476201380.31</v>
      </c>
      <c r="K73" s="82">
        <v>235236801578</v>
      </c>
      <c r="L73" s="20">
        <v>100</v>
      </c>
      <c r="M73" s="20">
        <v>100</v>
      </c>
      <c r="N73" s="21">
        <f t="shared" si="5"/>
        <v>12.883319650088893</v>
      </c>
      <c r="O73" s="87">
        <v>813971</v>
      </c>
      <c r="P73" s="87">
        <v>813971</v>
      </c>
      <c r="Q73" s="18">
        <v>52</v>
      </c>
      <c r="R73" s="18">
        <f t="shared" si="2"/>
        <v>76</v>
      </c>
      <c r="S73" s="20">
        <v>2</v>
      </c>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2:43" ht="75" customHeight="1" x14ac:dyDescent="0.2">
      <c r="B74" s="5" t="str">
        <f t="shared" si="3"/>
        <v>2023257540084</v>
      </c>
      <c r="C74" s="76" t="s">
        <v>270</v>
      </c>
      <c r="D74" s="68" t="s">
        <v>89</v>
      </c>
      <c r="E74" s="69" t="s">
        <v>28</v>
      </c>
      <c r="F74" s="79" t="s">
        <v>592</v>
      </c>
      <c r="G74" s="72">
        <v>2843</v>
      </c>
      <c r="H74" s="72">
        <v>1236</v>
      </c>
      <c r="I74" s="18">
        <f t="shared" si="0"/>
        <v>43.475202251143159</v>
      </c>
      <c r="J74" s="75">
        <v>416317333</v>
      </c>
      <c r="K74" s="82">
        <v>395686666</v>
      </c>
      <c r="L74" s="20">
        <v>100</v>
      </c>
      <c r="M74" s="20">
        <v>100</v>
      </c>
      <c r="N74" s="21">
        <f t="shared" si="5"/>
        <v>2.0360275390254434E-2</v>
      </c>
      <c r="O74" s="87">
        <v>813971</v>
      </c>
      <c r="P74" s="87">
        <v>813971</v>
      </c>
      <c r="Q74" s="18">
        <v>43.475202251143159</v>
      </c>
      <c r="R74" s="18">
        <f t="shared" si="2"/>
        <v>71.737601125571587</v>
      </c>
      <c r="S74" s="20">
        <v>2</v>
      </c>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2:43" ht="75" customHeight="1" x14ac:dyDescent="0.2">
      <c r="B75" s="5" t="str">
        <f t="shared" si="3"/>
        <v>2023257540085</v>
      </c>
      <c r="C75" s="76" t="s">
        <v>271</v>
      </c>
      <c r="D75" s="68" t="s">
        <v>90</v>
      </c>
      <c r="E75" s="69" t="s">
        <v>28</v>
      </c>
      <c r="F75" s="79" t="s">
        <v>593</v>
      </c>
      <c r="G75" s="72">
        <v>1</v>
      </c>
      <c r="H75" s="72">
        <v>0.4</v>
      </c>
      <c r="I75" s="18">
        <f t="shared" si="0"/>
        <v>40</v>
      </c>
      <c r="J75" s="75">
        <v>406950000</v>
      </c>
      <c r="K75" s="82">
        <v>394433334</v>
      </c>
      <c r="L75" s="20">
        <v>100</v>
      </c>
      <c r="M75" s="20">
        <v>100</v>
      </c>
      <c r="N75" s="21">
        <f t="shared" si="5"/>
        <v>1.7956138779562068E-2</v>
      </c>
      <c r="O75" s="87">
        <v>826713</v>
      </c>
      <c r="P75" s="87">
        <v>826713</v>
      </c>
      <c r="Q75" s="18">
        <v>40</v>
      </c>
      <c r="R75" s="18">
        <f t="shared" ref="R75:R138" si="6">IF(COUNTA(O75:Q75)=3,IF(P75&gt;O75,(100+Q75)/2,((P75/O75*100)+(Q75))/2),"-")</f>
        <v>70</v>
      </c>
      <c r="S75" s="20">
        <v>2</v>
      </c>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2:43" ht="75" customHeight="1" x14ac:dyDescent="0.2">
      <c r="B76" s="5" t="str">
        <f t="shared" ref="B76:B139" si="7">+LEFT(C76,13)</f>
        <v>2023257540086</v>
      </c>
      <c r="C76" s="76" t="s">
        <v>272</v>
      </c>
      <c r="D76" s="68" t="s">
        <v>91</v>
      </c>
      <c r="E76" s="69">
        <v>1</v>
      </c>
      <c r="F76" s="79" t="s">
        <v>594</v>
      </c>
      <c r="G76" s="72">
        <v>1</v>
      </c>
      <c r="H76" s="72">
        <v>0.67</v>
      </c>
      <c r="I76" s="18">
        <f t="shared" ref="I76:I139" si="8">IF(H76&lt;&gt;0,IF(H76&gt;G76,"100",H76/G76*100),"-")</f>
        <v>67</v>
      </c>
      <c r="J76" s="75">
        <v>187671000</v>
      </c>
      <c r="K76" s="82">
        <v>172160000</v>
      </c>
      <c r="L76" s="20">
        <v>100</v>
      </c>
      <c r="M76" s="20">
        <v>100</v>
      </c>
      <c r="N76" s="21">
        <f t="shared" si="5"/>
        <v>1.4654849132648711E-2</v>
      </c>
      <c r="O76" s="87">
        <v>826713</v>
      </c>
      <c r="P76" s="87">
        <v>826713</v>
      </c>
      <c r="Q76" s="18">
        <v>67</v>
      </c>
      <c r="R76" s="18">
        <f t="shared" si="6"/>
        <v>83.5</v>
      </c>
      <c r="S76" s="20">
        <v>2</v>
      </c>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2:43" ht="75" customHeight="1" x14ac:dyDescent="0.2">
      <c r="B77" s="5" t="str">
        <f t="shared" si="7"/>
        <v>2023257540087</v>
      </c>
      <c r="C77" s="76" t="s">
        <v>273</v>
      </c>
      <c r="D77" s="68" t="s">
        <v>92</v>
      </c>
      <c r="E77" s="69">
        <v>1</v>
      </c>
      <c r="F77" s="79" t="s">
        <v>595</v>
      </c>
      <c r="G77" s="72">
        <v>1</v>
      </c>
      <c r="H77" s="72">
        <v>0.55800000000000005</v>
      </c>
      <c r="I77" s="18">
        <f t="shared" si="8"/>
        <v>55.800000000000004</v>
      </c>
      <c r="J77" s="75">
        <v>503682289.42000002</v>
      </c>
      <c r="K77" s="82">
        <v>435439999</v>
      </c>
      <c r="L77" s="20">
        <v>100</v>
      </c>
      <c r="M77" s="20">
        <v>100</v>
      </c>
      <c r="N77" s="21">
        <f t="shared" si="5"/>
        <v>3.4758714494715952E-2</v>
      </c>
      <c r="O77" s="87">
        <v>831259</v>
      </c>
      <c r="P77" s="87">
        <v>831259</v>
      </c>
      <c r="Q77" s="18">
        <v>55.800000000000004</v>
      </c>
      <c r="R77" s="18">
        <f t="shared" si="6"/>
        <v>77.900000000000006</v>
      </c>
      <c r="S77" s="20">
        <v>2</v>
      </c>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2:43" ht="75" customHeight="1" x14ac:dyDescent="0.2">
      <c r="B78" s="5" t="str">
        <f t="shared" si="7"/>
        <v>2023257540090</v>
      </c>
      <c r="C78" s="76" t="s">
        <v>274</v>
      </c>
      <c r="D78" s="68" t="s">
        <v>93</v>
      </c>
      <c r="E78" s="69">
        <v>4</v>
      </c>
      <c r="F78" s="79" t="s">
        <v>596</v>
      </c>
      <c r="G78" s="72">
        <v>1</v>
      </c>
      <c r="H78" s="72">
        <v>1</v>
      </c>
      <c r="I78" s="18">
        <f t="shared" si="8"/>
        <v>100</v>
      </c>
      <c r="J78" s="75">
        <v>432774000</v>
      </c>
      <c r="K78" s="82">
        <v>430353600</v>
      </c>
      <c r="L78" s="20">
        <v>100</v>
      </c>
      <c r="M78" s="20">
        <v>100</v>
      </c>
      <c r="N78" s="21">
        <f t="shared" si="5"/>
        <v>4.6530888958512297E-2</v>
      </c>
      <c r="O78" s="87">
        <v>826713</v>
      </c>
      <c r="P78" s="87">
        <v>826713</v>
      </c>
      <c r="Q78" s="18">
        <v>100</v>
      </c>
      <c r="R78" s="18">
        <f t="shared" si="6"/>
        <v>100</v>
      </c>
      <c r="S78" s="20">
        <v>2</v>
      </c>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2:43" ht="75" customHeight="1" x14ac:dyDescent="0.2">
      <c r="B79" s="5" t="str">
        <f t="shared" si="7"/>
        <v>2023257540091</v>
      </c>
      <c r="C79" s="76" t="s">
        <v>275</v>
      </c>
      <c r="D79" s="68" t="s">
        <v>94</v>
      </c>
      <c r="E79" s="69">
        <v>0</v>
      </c>
      <c r="F79" s="79" t="s">
        <v>597</v>
      </c>
      <c r="G79" s="72">
        <v>0.5</v>
      </c>
      <c r="H79" s="72">
        <v>0.37</v>
      </c>
      <c r="I79" s="18">
        <f t="shared" si="8"/>
        <v>74</v>
      </c>
      <c r="J79" s="75">
        <v>3310242241.3299999</v>
      </c>
      <c r="K79" s="82">
        <v>2792716036</v>
      </c>
      <c r="L79" s="20">
        <v>100</v>
      </c>
      <c r="M79" s="20">
        <v>100</v>
      </c>
      <c r="N79" s="21">
        <f t="shared" si="5"/>
        <v>0.31043377096337976</v>
      </c>
      <c r="O79" s="87">
        <v>826713</v>
      </c>
      <c r="P79" s="87">
        <v>826713</v>
      </c>
      <c r="Q79" s="18">
        <v>74</v>
      </c>
      <c r="R79" s="18">
        <f t="shared" si="6"/>
        <v>87</v>
      </c>
      <c r="S79" s="20">
        <v>2</v>
      </c>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2:43" ht="75" customHeight="1" x14ac:dyDescent="0.2">
      <c r="B80" s="5" t="str">
        <f t="shared" si="7"/>
        <v>2023257540092</v>
      </c>
      <c r="C80" s="76" t="s">
        <v>276</v>
      </c>
      <c r="D80" s="68" t="s">
        <v>95</v>
      </c>
      <c r="E80" s="69">
        <v>19447</v>
      </c>
      <c r="F80" s="79" t="s">
        <v>598</v>
      </c>
      <c r="G80" s="72">
        <v>19447</v>
      </c>
      <c r="H80" s="72">
        <v>19447</v>
      </c>
      <c r="I80" s="18">
        <f t="shared" si="8"/>
        <v>100</v>
      </c>
      <c r="J80" s="75">
        <v>224000000</v>
      </c>
      <c r="K80" s="82">
        <v>201270000</v>
      </c>
      <c r="L80" s="20">
        <v>100</v>
      </c>
      <c r="M80" s="20">
        <v>100</v>
      </c>
      <c r="N80" s="21">
        <f t="shared" si="5"/>
        <v>2.6653942528935385E-2</v>
      </c>
      <c r="O80" s="87">
        <v>826713</v>
      </c>
      <c r="P80" s="87">
        <v>826713</v>
      </c>
      <c r="Q80" s="18">
        <v>100</v>
      </c>
      <c r="R80" s="18">
        <f t="shared" si="6"/>
        <v>100</v>
      </c>
      <c r="S80" s="20">
        <v>2</v>
      </c>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2:43" ht="75" customHeight="1" x14ac:dyDescent="0.2">
      <c r="B81" s="5" t="str">
        <f t="shared" si="7"/>
        <v>2023257540093</v>
      </c>
      <c r="C81" s="76" t="s">
        <v>277</v>
      </c>
      <c r="D81" s="68" t="s">
        <v>96</v>
      </c>
      <c r="E81" s="69" t="s">
        <v>81</v>
      </c>
      <c r="F81" s="79" t="s">
        <v>599</v>
      </c>
      <c r="G81" s="72">
        <v>1800</v>
      </c>
      <c r="H81" s="72">
        <v>1800</v>
      </c>
      <c r="I81" s="18">
        <f t="shared" si="8"/>
        <v>100</v>
      </c>
      <c r="J81" s="75">
        <v>307608000</v>
      </c>
      <c r="K81" s="82">
        <v>297148584</v>
      </c>
      <c r="L81" s="20">
        <v>100</v>
      </c>
      <c r="M81" s="20">
        <v>100</v>
      </c>
      <c r="N81" s="21">
        <f t="shared" si="5"/>
        <v>3.4045996791728483E-2</v>
      </c>
      <c r="O81" s="87">
        <v>826713</v>
      </c>
      <c r="P81" s="87">
        <v>826713</v>
      </c>
      <c r="Q81" s="18">
        <v>100</v>
      </c>
      <c r="R81" s="18">
        <f t="shared" si="6"/>
        <v>100</v>
      </c>
      <c r="S81" s="20">
        <v>2</v>
      </c>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2:43" ht="75" customHeight="1" x14ac:dyDescent="0.2">
      <c r="B82" s="5" t="str">
        <f t="shared" si="7"/>
        <v>2023257540094</v>
      </c>
      <c r="C82" s="76" t="s">
        <v>278</v>
      </c>
      <c r="D82" s="68" t="s">
        <v>97</v>
      </c>
      <c r="E82" s="69" t="s">
        <v>81</v>
      </c>
      <c r="F82" s="79" t="s">
        <v>600</v>
      </c>
      <c r="G82" s="72">
        <v>50</v>
      </c>
      <c r="H82" s="72">
        <v>53</v>
      </c>
      <c r="I82" s="18" t="str">
        <f t="shared" si="8"/>
        <v>100</v>
      </c>
      <c r="J82" s="75">
        <v>325302000</v>
      </c>
      <c r="K82" s="82">
        <v>287866664</v>
      </c>
      <c r="L82" s="20">
        <v>100</v>
      </c>
      <c r="M82" s="20">
        <v>100</v>
      </c>
      <c r="N82" s="21">
        <f t="shared" si="5"/>
        <v>4.1661262248121694E-2</v>
      </c>
      <c r="O82" s="87">
        <v>826713</v>
      </c>
      <c r="P82" s="87">
        <v>826713</v>
      </c>
      <c r="Q82" s="18" t="s">
        <v>351</v>
      </c>
      <c r="R82" s="18">
        <f t="shared" si="6"/>
        <v>100</v>
      </c>
      <c r="S82" s="20">
        <v>2</v>
      </c>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2:43" ht="75" customHeight="1" x14ac:dyDescent="0.2">
      <c r="B83" s="5" t="str">
        <f t="shared" si="7"/>
        <v>2023257540095</v>
      </c>
      <c r="C83" s="76" t="s">
        <v>279</v>
      </c>
      <c r="D83" s="68" t="s">
        <v>48</v>
      </c>
      <c r="E83" s="69">
        <v>150</v>
      </c>
      <c r="F83" s="79" t="s">
        <v>186</v>
      </c>
      <c r="G83" s="72">
        <v>1</v>
      </c>
      <c r="H83" s="72">
        <v>1</v>
      </c>
      <c r="I83" s="18">
        <f t="shared" si="8"/>
        <v>100</v>
      </c>
      <c r="J83" s="75">
        <v>452115109</v>
      </c>
      <c r="K83" s="82">
        <v>443700000</v>
      </c>
      <c r="L83" s="20">
        <v>100</v>
      </c>
      <c r="M83" s="20">
        <v>100</v>
      </c>
      <c r="N83" s="21">
        <f t="shared" si="5"/>
        <v>4.9255312597138244E-2</v>
      </c>
      <c r="O83" s="87">
        <v>826713</v>
      </c>
      <c r="P83" s="87">
        <v>826713</v>
      </c>
      <c r="Q83" s="18">
        <v>100</v>
      </c>
      <c r="R83" s="18">
        <f t="shared" si="6"/>
        <v>100</v>
      </c>
      <c r="S83" s="20">
        <v>2</v>
      </c>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2:43" ht="75" customHeight="1" x14ac:dyDescent="0.2">
      <c r="B84" s="5" t="str">
        <f t="shared" si="7"/>
        <v>2023257540096</v>
      </c>
      <c r="C84" s="76" t="s">
        <v>280</v>
      </c>
      <c r="D84" s="68" t="s">
        <v>48</v>
      </c>
      <c r="E84" s="69">
        <v>4800</v>
      </c>
      <c r="F84" s="79" t="s">
        <v>187</v>
      </c>
      <c r="G84" s="72">
        <v>1200</v>
      </c>
      <c r="H84" s="72">
        <v>1200</v>
      </c>
      <c r="I84" s="18">
        <f t="shared" si="8"/>
        <v>100</v>
      </c>
      <c r="J84" s="75">
        <v>1726658039.26</v>
      </c>
      <c r="K84" s="82">
        <v>1656074049</v>
      </c>
      <c r="L84" s="20">
        <v>100</v>
      </c>
      <c r="M84" s="20">
        <v>100</v>
      </c>
      <c r="N84" s="21">
        <f t="shared" si="5"/>
        <v>0.19247635480171399</v>
      </c>
      <c r="O84" s="87">
        <v>826713</v>
      </c>
      <c r="P84" s="87">
        <v>826713</v>
      </c>
      <c r="Q84" s="18">
        <v>100</v>
      </c>
      <c r="R84" s="18">
        <f t="shared" si="6"/>
        <v>100</v>
      </c>
      <c r="S84" s="20">
        <v>2</v>
      </c>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2:43" ht="75" customHeight="1" x14ac:dyDescent="0.2">
      <c r="B85" s="5" t="str">
        <f t="shared" si="7"/>
        <v>2023257540097</v>
      </c>
      <c r="C85" s="76" t="s">
        <v>281</v>
      </c>
      <c r="D85" s="68" t="s">
        <v>98</v>
      </c>
      <c r="E85" s="69">
        <v>12</v>
      </c>
      <c r="F85" s="79" t="s">
        <v>188</v>
      </c>
      <c r="G85" s="72">
        <v>2</v>
      </c>
      <c r="H85" s="72">
        <v>0</v>
      </c>
      <c r="I85" s="18" t="str">
        <f t="shared" si="8"/>
        <v>-</v>
      </c>
      <c r="J85" s="75">
        <v>303300000</v>
      </c>
      <c r="K85" s="82">
        <v>279670017</v>
      </c>
      <c r="L85" s="20">
        <v>100</v>
      </c>
      <c r="M85" s="20">
        <v>100</v>
      </c>
      <c r="N85" s="21">
        <v>0</v>
      </c>
      <c r="O85" s="87">
        <v>826713</v>
      </c>
      <c r="P85" s="87">
        <v>826713</v>
      </c>
      <c r="Q85" s="18" t="s">
        <v>352</v>
      </c>
      <c r="R85" s="18">
        <v>0</v>
      </c>
      <c r="S85" s="20">
        <v>2</v>
      </c>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2:43" ht="75" customHeight="1" x14ac:dyDescent="0.2">
      <c r="B86" s="5" t="str">
        <f t="shared" si="7"/>
        <v>2023257540098</v>
      </c>
      <c r="C86" s="76" t="s">
        <v>282</v>
      </c>
      <c r="D86" s="68" t="s">
        <v>99</v>
      </c>
      <c r="E86" s="69">
        <v>3</v>
      </c>
      <c r="F86" s="79" t="s">
        <v>601</v>
      </c>
      <c r="G86" s="72">
        <v>3</v>
      </c>
      <c r="H86" s="72">
        <v>0</v>
      </c>
      <c r="I86" s="18" t="str">
        <f t="shared" si="8"/>
        <v>-</v>
      </c>
      <c r="J86" s="75">
        <v>523040000</v>
      </c>
      <c r="K86" s="82">
        <v>497780000</v>
      </c>
      <c r="L86" s="20">
        <v>100</v>
      </c>
      <c r="M86" s="20">
        <v>100</v>
      </c>
      <c r="N86" s="21">
        <v>0</v>
      </c>
      <c r="O86" s="87">
        <v>826713</v>
      </c>
      <c r="P86" s="87">
        <v>826713</v>
      </c>
      <c r="Q86" s="18" t="s">
        <v>352</v>
      </c>
      <c r="R86" s="18">
        <v>0</v>
      </c>
      <c r="S86" s="20">
        <v>2</v>
      </c>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2:43" ht="75" customHeight="1" x14ac:dyDescent="0.2">
      <c r="B87" s="5" t="str">
        <f t="shared" si="7"/>
        <v>2023257540099</v>
      </c>
      <c r="C87" s="76" t="s">
        <v>283</v>
      </c>
      <c r="D87" s="68" t="s">
        <v>100</v>
      </c>
      <c r="E87" s="69" t="s">
        <v>28</v>
      </c>
      <c r="F87" s="79" t="s">
        <v>602</v>
      </c>
      <c r="G87" s="72">
        <v>240</v>
      </c>
      <c r="H87" s="72">
        <v>233</v>
      </c>
      <c r="I87" s="18">
        <f t="shared" si="8"/>
        <v>97.083333333333329</v>
      </c>
      <c r="J87" s="75">
        <v>495600000</v>
      </c>
      <c r="K87" s="82">
        <v>473306666</v>
      </c>
      <c r="L87" s="20">
        <v>100</v>
      </c>
      <c r="M87" s="20">
        <v>100</v>
      </c>
      <c r="N87" s="21">
        <f t="shared" si="5"/>
        <v>5.3865304660385936E-2</v>
      </c>
      <c r="O87" s="87">
        <v>826713</v>
      </c>
      <c r="P87" s="87">
        <v>826713</v>
      </c>
      <c r="Q87" s="18">
        <v>97.083333333333329</v>
      </c>
      <c r="R87" s="18">
        <f t="shared" si="6"/>
        <v>98.541666666666657</v>
      </c>
      <c r="S87" s="20">
        <v>2</v>
      </c>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2:43" ht="75" customHeight="1" x14ac:dyDescent="0.2">
      <c r="B88" s="5" t="str">
        <f t="shared" si="7"/>
        <v>2023257540100</v>
      </c>
      <c r="C88" s="76" t="s">
        <v>284</v>
      </c>
      <c r="D88" s="68" t="s">
        <v>101</v>
      </c>
      <c r="E88" s="69">
        <v>12</v>
      </c>
      <c r="F88" s="79" t="s">
        <v>603</v>
      </c>
      <c r="G88" s="72">
        <v>2</v>
      </c>
      <c r="H88" s="72">
        <v>0</v>
      </c>
      <c r="I88" s="18" t="str">
        <f t="shared" si="8"/>
        <v>-</v>
      </c>
      <c r="J88" s="75">
        <v>519320000</v>
      </c>
      <c r="K88" s="82">
        <v>449270000</v>
      </c>
      <c r="L88" s="20">
        <v>100</v>
      </c>
      <c r="M88" s="20">
        <v>100</v>
      </c>
      <c r="N88" s="21">
        <v>0</v>
      </c>
      <c r="O88" s="87">
        <v>826713</v>
      </c>
      <c r="P88" s="87">
        <v>826713</v>
      </c>
      <c r="Q88" s="18" t="s">
        <v>352</v>
      </c>
      <c r="R88" s="18">
        <v>0</v>
      </c>
      <c r="S88" s="20">
        <v>2</v>
      </c>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2:43" ht="75" customHeight="1" x14ac:dyDescent="0.2">
      <c r="B89" s="5" t="str">
        <f t="shared" si="7"/>
        <v>2023257540101</v>
      </c>
      <c r="C89" s="76" t="s">
        <v>285</v>
      </c>
      <c r="D89" s="68" t="s">
        <v>102</v>
      </c>
      <c r="E89" s="69">
        <v>1</v>
      </c>
      <c r="F89" s="79" t="s">
        <v>604</v>
      </c>
      <c r="G89" s="72">
        <v>0</v>
      </c>
      <c r="H89" s="72">
        <v>0</v>
      </c>
      <c r="I89" s="18" t="str">
        <f t="shared" si="8"/>
        <v>-</v>
      </c>
      <c r="J89" s="75">
        <v>50050000</v>
      </c>
      <c r="K89" s="82">
        <v>37620000</v>
      </c>
      <c r="L89" s="20">
        <v>100</v>
      </c>
      <c r="M89" s="20">
        <v>100</v>
      </c>
      <c r="N89" s="21">
        <v>0</v>
      </c>
      <c r="O89" s="87">
        <v>826713</v>
      </c>
      <c r="P89" s="87">
        <v>826713</v>
      </c>
      <c r="Q89" s="18" t="s">
        <v>352</v>
      </c>
      <c r="R89" s="18">
        <v>0</v>
      </c>
      <c r="S89" s="20">
        <v>2</v>
      </c>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2:43" ht="75" customHeight="1" x14ac:dyDescent="0.2">
      <c r="B90" s="5" t="str">
        <f t="shared" si="7"/>
        <v>2023257540102</v>
      </c>
      <c r="C90" s="76" t="s">
        <v>286</v>
      </c>
      <c r="D90" s="68" t="s">
        <v>103</v>
      </c>
      <c r="E90" s="69">
        <v>3</v>
      </c>
      <c r="F90" s="79" t="s">
        <v>605</v>
      </c>
      <c r="G90" s="72">
        <v>3</v>
      </c>
      <c r="H90" s="72">
        <v>0</v>
      </c>
      <c r="I90" s="18" t="str">
        <f t="shared" si="8"/>
        <v>-</v>
      </c>
      <c r="J90" s="75">
        <v>2000411277</v>
      </c>
      <c r="K90" s="82">
        <v>1982185133</v>
      </c>
      <c r="L90" s="20">
        <v>100</v>
      </c>
      <c r="M90" s="20">
        <v>100</v>
      </c>
      <c r="N90" s="21">
        <v>0</v>
      </c>
      <c r="O90" s="87">
        <v>826713</v>
      </c>
      <c r="P90" s="87">
        <v>826713</v>
      </c>
      <c r="Q90" s="18" t="s">
        <v>352</v>
      </c>
      <c r="R90" s="18">
        <v>0</v>
      </c>
      <c r="S90" s="20">
        <v>2</v>
      </c>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2:43" ht="75" customHeight="1" x14ac:dyDescent="0.2">
      <c r="B91" s="5" t="str">
        <f t="shared" si="7"/>
        <v>2023257540103</v>
      </c>
      <c r="C91" s="76" t="s">
        <v>287</v>
      </c>
      <c r="D91" s="68" t="s">
        <v>104</v>
      </c>
      <c r="E91" s="69">
        <v>8</v>
      </c>
      <c r="F91" s="79" t="s">
        <v>189</v>
      </c>
      <c r="G91" s="72">
        <v>1</v>
      </c>
      <c r="H91" s="72">
        <v>1</v>
      </c>
      <c r="I91" s="18">
        <f t="shared" si="8"/>
        <v>100</v>
      </c>
      <c r="J91" s="75">
        <v>222269000</v>
      </c>
      <c r="K91" s="82">
        <v>216206666</v>
      </c>
      <c r="L91" s="20">
        <v>100</v>
      </c>
      <c r="M91" s="20">
        <v>100</v>
      </c>
      <c r="N91" s="21">
        <f t="shared" si="5"/>
        <v>2.4430546286430547E-2</v>
      </c>
      <c r="O91" s="87">
        <v>826713</v>
      </c>
      <c r="P91" s="87">
        <v>826713</v>
      </c>
      <c r="Q91" s="18">
        <v>100</v>
      </c>
      <c r="R91" s="18">
        <f t="shared" si="6"/>
        <v>100</v>
      </c>
      <c r="S91" s="20">
        <v>2</v>
      </c>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2:43" ht="75" customHeight="1" x14ac:dyDescent="0.2">
      <c r="B92" s="5" t="str">
        <f t="shared" si="7"/>
        <v>2023257540104</v>
      </c>
      <c r="C92" s="76" t="s">
        <v>288</v>
      </c>
      <c r="D92" s="68" t="s">
        <v>105</v>
      </c>
      <c r="E92" s="69" t="s">
        <v>88</v>
      </c>
      <c r="F92" s="79" t="s">
        <v>606</v>
      </c>
      <c r="G92" s="72">
        <v>0.99</v>
      </c>
      <c r="H92" s="72">
        <v>1.03</v>
      </c>
      <c r="I92" s="18" t="str">
        <f t="shared" si="8"/>
        <v>100</v>
      </c>
      <c r="J92" s="75">
        <v>827620000</v>
      </c>
      <c r="K92" s="82">
        <v>677120000</v>
      </c>
      <c r="L92" s="20">
        <v>100</v>
      </c>
      <c r="M92" s="20">
        <v>100</v>
      </c>
      <c r="N92" s="21">
        <f t="shared" si="5"/>
        <v>8.8486179443809057E-2</v>
      </c>
      <c r="O92" s="87">
        <v>826713</v>
      </c>
      <c r="P92" s="87">
        <v>826713</v>
      </c>
      <c r="Q92" s="18" t="s">
        <v>351</v>
      </c>
      <c r="R92" s="18">
        <f t="shared" si="6"/>
        <v>100</v>
      </c>
      <c r="S92" s="20">
        <v>2</v>
      </c>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2:43" ht="75" customHeight="1" x14ac:dyDescent="0.2">
      <c r="B93" s="5" t="str">
        <f t="shared" si="7"/>
        <v>2023257540105</v>
      </c>
      <c r="C93" s="76" t="s">
        <v>289</v>
      </c>
      <c r="D93" s="68" t="s">
        <v>106</v>
      </c>
      <c r="E93" s="69">
        <v>1120</v>
      </c>
      <c r="F93" s="79" t="s">
        <v>607</v>
      </c>
      <c r="G93" s="72">
        <v>0.2</v>
      </c>
      <c r="H93" s="72">
        <v>0.25019999999999998</v>
      </c>
      <c r="I93" s="18" t="str">
        <f t="shared" si="8"/>
        <v>100</v>
      </c>
      <c r="J93" s="75">
        <v>267565000</v>
      </c>
      <c r="K93" s="82">
        <v>258286666</v>
      </c>
      <c r="L93" s="20">
        <v>100</v>
      </c>
      <c r="M93" s="20">
        <v>100</v>
      </c>
      <c r="N93" s="21">
        <f t="shared" si="5"/>
        <v>2.8607095772072655E-2</v>
      </c>
      <c r="O93" s="87">
        <v>826713</v>
      </c>
      <c r="P93" s="87">
        <v>826713</v>
      </c>
      <c r="Q93" s="18" t="s">
        <v>351</v>
      </c>
      <c r="R93" s="18">
        <f t="shared" si="6"/>
        <v>100</v>
      </c>
      <c r="S93" s="20">
        <v>2</v>
      </c>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2:43" ht="75" customHeight="1" x14ac:dyDescent="0.2">
      <c r="B94" s="5" t="str">
        <f t="shared" si="7"/>
        <v>2023257540106</v>
      </c>
      <c r="C94" s="76" t="s">
        <v>290</v>
      </c>
      <c r="D94" s="68" t="s">
        <v>107</v>
      </c>
      <c r="E94" s="69">
        <v>95</v>
      </c>
      <c r="F94" s="79" t="s">
        <v>608</v>
      </c>
      <c r="G94" s="72">
        <v>1</v>
      </c>
      <c r="H94" s="72">
        <v>1.0009999999999999</v>
      </c>
      <c r="I94" s="18" t="str">
        <f t="shared" si="8"/>
        <v>100</v>
      </c>
      <c r="J94" s="75">
        <v>121424549</v>
      </c>
      <c r="K94" s="82">
        <v>121424549</v>
      </c>
      <c r="L94" s="20">
        <v>100</v>
      </c>
      <c r="M94" s="20">
        <v>100</v>
      </c>
      <c r="N94" s="21">
        <f t="shared" si="5"/>
        <v>1.2995262108370124E-2</v>
      </c>
      <c r="O94" s="87">
        <v>826713</v>
      </c>
      <c r="P94" s="87">
        <v>826713</v>
      </c>
      <c r="Q94" s="18" t="s">
        <v>351</v>
      </c>
      <c r="R94" s="18">
        <f t="shared" si="6"/>
        <v>100</v>
      </c>
      <c r="S94" s="20">
        <v>2</v>
      </c>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2:43" ht="75" customHeight="1" x14ac:dyDescent="0.2">
      <c r="B95" s="5" t="str">
        <f t="shared" si="7"/>
        <v>2023257540107</v>
      </c>
      <c r="C95" s="76" t="s">
        <v>291</v>
      </c>
      <c r="D95" s="68" t="s">
        <v>108</v>
      </c>
      <c r="E95" s="69">
        <v>4600</v>
      </c>
      <c r="F95" s="79" t="s">
        <v>609</v>
      </c>
      <c r="G95" s="72">
        <v>2408</v>
      </c>
      <c r="H95" s="72">
        <v>7687</v>
      </c>
      <c r="I95" s="18" t="str">
        <f t="shared" si="8"/>
        <v>100</v>
      </c>
      <c r="J95" s="75">
        <v>486784000</v>
      </c>
      <c r="K95" s="82">
        <v>479073885</v>
      </c>
      <c r="L95" s="20">
        <v>100</v>
      </c>
      <c r="M95" s="20">
        <v>100</v>
      </c>
      <c r="N95" s="21">
        <f t="shared" si="5"/>
        <v>5.2045209606311038E-2</v>
      </c>
      <c r="O95" s="87">
        <v>826713</v>
      </c>
      <c r="P95" s="87">
        <v>826713</v>
      </c>
      <c r="Q95" s="18" t="s">
        <v>351</v>
      </c>
      <c r="R95" s="18">
        <f t="shared" si="6"/>
        <v>100</v>
      </c>
      <c r="S95" s="20">
        <v>2</v>
      </c>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2:43" ht="75" customHeight="1" x14ac:dyDescent="0.2">
      <c r="B96" s="5" t="str">
        <f t="shared" si="7"/>
        <v>2023257540108</v>
      </c>
      <c r="C96" s="76" t="s">
        <v>292</v>
      </c>
      <c r="D96" s="68" t="s">
        <v>109</v>
      </c>
      <c r="E96" s="69">
        <v>0.8</v>
      </c>
      <c r="F96" s="79" t="s">
        <v>610</v>
      </c>
      <c r="G96" s="72">
        <v>0.3</v>
      </c>
      <c r="H96" s="72">
        <v>0.3</v>
      </c>
      <c r="I96" s="18">
        <f t="shared" si="8"/>
        <v>100</v>
      </c>
      <c r="J96" s="75">
        <v>194699000</v>
      </c>
      <c r="K96" s="82">
        <v>174326667</v>
      </c>
      <c r="L96" s="20">
        <v>100</v>
      </c>
      <c r="M96" s="20">
        <v>100</v>
      </c>
      <c r="N96" s="21">
        <f t="shared" si="5"/>
        <v>2.324920366212169E-2</v>
      </c>
      <c r="O96" s="87">
        <v>826713</v>
      </c>
      <c r="P96" s="87">
        <v>826713</v>
      </c>
      <c r="Q96" s="18">
        <v>100</v>
      </c>
      <c r="R96" s="18">
        <f t="shared" si="6"/>
        <v>100</v>
      </c>
      <c r="S96" s="20">
        <v>2</v>
      </c>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2:43" ht="75" customHeight="1" x14ac:dyDescent="0.2">
      <c r="B97" s="5" t="str">
        <f t="shared" si="7"/>
        <v>2023257540109</v>
      </c>
      <c r="C97" s="76" t="s">
        <v>293</v>
      </c>
      <c r="D97" s="68" t="s">
        <v>110</v>
      </c>
      <c r="E97" s="69">
        <v>0</v>
      </c>
      <c r="F97" s="79" t="s">
        <v>611</v>
      </c>
      <c r="G97" s="72">
        <v>0.2</v>
      </c>
      <c r="H97" s="72">
        <v>0.2</v>
      </c>
      <c r="I97" s="18">
        <f t="shared" si="8"/>
        <v>100</v>
      </c>
      <c r="J97" s="75">
        <v>1391956800</v>
      </c>
      <c r="K97" s="82">
        <v>1386173754</v>
      </c>
      <c r="L97" s="20">
        <v>100</v>
      </c>
      <c r="M97" s="20">
        <v>100</v>
      </c>
      <c r="N97" s="21">
        <f t="shared" si="5"/>
        <v>0.14944394008978451</v>
      </c>
      <c r="O97" s="87">
        <v>826713</v>
      </c>
      <c r="P97" s="87">
        <v>826713</v>
      </c>
      <c r="Q97" s="18">
        <v>100</v>
      </c>
      <c r="R97" s="18">
        <f t="shared" si="6"/>
        <v>100</v>
      </c>
      <c r="S97" s="20">
        <v>2</v>
      </c>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2:43" ht="75" customHeight="1" x14ac:dyDescent="0.2">
      <c r="B98" s="5" t="str">
        <f t="shared" si="7"/>
        <v>2023257540110</v>
      </c>
      <c r="C98" s="76" t="s">
        <v>294</v>
      </c>
      <c r="D98" s="68" t="s">
        <v>111</v>
      </c>
      <c r="E98" s="69">
        <v>0</v>
      </c>
      <c r="F98" s="79" t="s">
        <v>612</v>
      </c>
      <c r="G98" s="72">
        <v>2.5</v>
      </c>
      <c r="H98" s="72">
        <v>2.2200000000000002</v>
      </c>
      <c r="I98" s="18">
        <f t="shared" si="8"/>
        <v>88.800000000000011</v>
      </c>
      <c r="J98" s="75">
        <v>441977426.83999997</v>
      </c>
      <c r="K98" s="82">
        <v>366260000</v>
      </c>
      <c r="L98" s="20">
        <v>100</v>
      </c>
      <c r="M98" s="20">
        <v>100</v>
      </c>
      <c r="N98" s="21">
        <f t="shared" si="5"/>
        <v>5.0637017721580378E-2</v>
      </c>
      <c r="O98" s="87">
        <v>826713</v>
      </c>
      <c r="P98" s="87">
        <v>826713</v>
      </c>
      <c r="Q98" s="18">
        <v>88.800000000000011</v>
      </c>
      <c r="R98" s="18">
        <f t="shared" si="6"/>
        <v>94.4</v>
      </c>
      <c r="S98" s="20">
        <v>2</v>
      </c>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2:43" ht="75" customHeight="1" x14ac:dyDescent="0.2">
      <c r="B99" s="5" t="str">
        <f t="shared" si="7"/>
        <v>2023257540111</v>
      </c>
      <c r="C99" s="76" t="s">
        <v>295</v>
      </c>
      <c r="D99" s="68" t="s">
        <v>112</v>
      </c>
      <c r="E99" s="69">
        <v>0.2</v>
      </c>
      <c r="F99" s="79" t="s">
        <v>613</v>
      </c>
      <c r="G99" s="72">
        <v>0.2</v>
      </c>
      <c r="H99" s="72">
        <v>0.2</v>
      </c>
      <c r="I99" s="18">
        <f t="shared" si="8"/>
        <v>100</v>
      </c>
      <c r="J99" s="75">
        <v>577919999.53999996</v>
      </c>
      <c r="K99" s="82">
        <v>577919800</v>
      </c>
      <c r="L99" s="20">
        <v>100</v>
      </c>
      <c r="M99" s="20">
        <v>100</v>
      </c>
      <c r="N99" s="21">
        <f t="shared" si="5"/>
        <v>6.1789167057346141E-2</v>
      </c>
      <c r="O99" s="87">
        <v>826713</v>
      </c>
      <c r="P99" s="87">
        <v>826713</v>
      </c>
      <c r="Q99" s="18">
        <v>100</v>
      </c>
      <c r="R99" s="18">
        <f t="shared" si="6"/>
        <v>100</v>
      </c>
      <c r="S99" s="20">
        <v>2</v>
      </c>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2:43" ht="75" customHeight="1" x14ac:dyDescent="0.2">
      <c r="B100" s="5" t="str">
        <f t="shared" si="7"/>
        <v>2023257540112</v>
      </c>
      <c r="C100" s="76" t="s">
        <v>296</v>
      </c>
      <c r="D100" s="68" t="s">
        <v>113</v>
      </c>
      <c r="E100" s="69">
        <v>1</v>
      </c>
      <c r="F100" s="79" t="s">
        <v>614</v>
      </c>
      <c r="G100" s="72">
        <v>0.2</v>
      </c>
      <c r="H100" s="72">
        <v>0.21</v>
      </c>
      <c r="I100" s="18" t="str">
        <f t="shared" si="8"/>
        <v>100</v>
      </c>
      <c r="J100" s="75">
        <v>495358301.47000003</v>
      </c>
      <c r="K100" s="82">
        <v>446776667</v>
      </c>
      <c r="L100" s="20">
        <v>100</v>
      </c>
      <c r="M100" s="20">
        <v>100</v>
      </c>
      <c r="N100" s="21">
        <f t="shared" si="5"/>
        <v>6.1656969238890559E-2</v>
      </c>
      <c r="O100" s="87">
        <v>826713</v>
      </c>
      <c r="P100" s="87">
        <v>826713</v>
      </c>
      <c r="Q100" s="18" t="s">
        <v>351</v>
      </c>
      <c r="R100" s="18">
        <f t="shared" si="6"/>
        <v>100</v>
      </c>
      <c r="S100" s="20">
        <v>2</v>
      </c>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2:43" ht="75" customHeight="1" x14ac:dyDescent="0.2">
      <c r="B101" s="5" t="str">
        <f t="shared" si="7"/>
        <v>2023257540113</v>
      </c>
      <c r="C101" s="76" t="s">
        <v>297</v>
      </c>
      <c r="D101" s="68" t="s">
        <v>114</v>
      </c>
      <c r="E101" s="69">
        <v>1</v>
      </c>
      <c r="F101" s="79" t="s">
        <v>615</v>
      </c>
      <c r="G101" s="72">
        <v>1</v>
      </c>
      <c r="H101" s="72">
        <v>1</v>
      </c>
      <c r="I101" s="18">
        <f t="shared" si="8"/>
        <v>100</v>
      </c>
      <c r="J101" s="75">
        <v>991629000</v>
      </c>
      <c r="K101" s="82">
        <v>928913333</v>
      </c>
      <c r="L101" s="20">
        <v>100</v>
      </c>
      <c r="M101" s="20">
        <v>100</v>
      </c>
      <c r="N101" s="21">
        <f t="shared" si="5"/>
        <v>0.11317948375907982</v>
      </c>
      <c r="O101" s="87">
        <v>826713</v>
      </c>
      <c r="P101" s="87">
        <v>826713</v>
      </c>
      <c r="Q101" s="18">
        <v>100</v>
      </c>
      <c r="R101" s="18">
        <f t="shared" si="6"/>
        <v>100</v>
      </c>
      <c r="S101" s="20">
        <v>2</v>
      </c>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2:43" ht="75" customHeight="1" x14ac:dyDescent="0.2">
      <c r="B102" s="5" t="str">
        <f t="shared" si="7"/>
        <v>2023257540114</v>
      </c>
      <c r="C102" s="76" t="s">
        <v>298</v>
      </c>
      <c r="D102" s="68" t="s">
        <v>115</v>
      </c>
      <c r="E102" s="69">
        <v>2000</v>
      </c>
      <c r="F102" s="79" t="s">
        <v>616</v>
      </c>
      <c r="G102" s="72">
        <v>450</v>
      </c>
      <c r="H102" s="72">
        <v>3405</v>
      </c>
      <c r="I102" s="18" t="str">
        <f t="shared" si="8"/>
        <v>100</v>
      </c>
      <c r="J102" s="75">
        <v>569903306.36000001</v>
      </c>
      <c r="K102" s="82">
        <v>532423500</v>
      </c>
      <c r="L102" s="20">
        <v>100</v>
      </c>
      <c r="M102" s="20">
        <v>100</v>
      </c>
      <c r="N102" s="21">
        <f t="shared" si="5"/>
        <v>6.0932029472694042E-2</v>
      </c>
      <c r="O102" s="87">
        <v>826713</v>
      </c>
      <c r="P102" s="87">
        <v>826713</v>
      </c>
      <c r="Q102" s="18" t="s">
        <v>351</v>
      </c>
      <c r="R102" s="18">
        <f t="shared" si="6"/>
        <v>100</v>
      </c>
      <c r="S102" s="20">
        <v>2</v>
      </c>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2:43" ht="75" customHeight="1" x14ac:dyDescent="0.2">
      <c r="B103" s="5" t="str">
        <f t="shared" si="7"/>
        <v>2023257540115</v>
      </c>
      <c r="C103" s="76" t="s">
        <v>299</v>
      </c>
      <c r="D103" s="68" t="s">
        <v>116</v>
      </c>
      <c r="E103" s="69">
        <v>0.8</v>
      </c>
      <c r="F103" s="79" t="s">
        <v>617</v>
      </c>
      <c r="G103" s="72">
        <v>0.34</v>
      </c>
      <c r="H103" s="72">
        <v>0.42</v>
      </c>
      <c r="I103" s="18" t="str">
        <f t="shared" si="8"/>
        <v>100</v>
      </c>
      <c r="J103" s="75">
        <v>55450000</v>
      </c>
      <c r="K103" s="82">
        <v>53666666</v>
      </c>
      <c r="L103" s="20">
        <v>100</v>
      </c>
      <c r="M103" s="20">
        <v>100</v>
      </c>
      <c r="N103" s="21">
        <f t="shared" si="5"/>
        <v>5.9285162878606268E-3</v>
      </c>
      <c r="O103" s="87">
        <v>826713</v>
      </c>
      <c r="P103" s="87">
        <v>826713</v>
      </c>
      <c r="Q103" s="18" t="s">
        <v>351</v>
      </c>
      <c r="R103" s="18">
        <f t="shared" si="6"/>
        <v>100</v>
      </c>
      <c r="S103" s="20">
        <v>2</v>
      </c>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2:43" ht="75" customHeight="1" x14ac:dyDescent="0.2">
      <c r="B104" s="5" t="str">
        <f t="shared" si="7"/>
        <v>2023257540116</v>
      </c>
      <c r="C104" s="76" t="s">
        <v>300</v>
      </c>
      <c r="D104" s="68" t="s">
        <v>118</v>
      </c>
      <c r="E104" s="69">
        <v>0.85</v>
      </c>
      <c r="F104" s="79" t="s">
        <v>618</v>
      </c>
      <c r="G104" s="72">
        <v>0.38883952300000002</v>
      </c>
      <c r="H104" s="72">
        <v>0.40100000000000002</v>
      </c>
      <c r="I104" s="18" t="str">
        <f t="shared" si="8"/>
        <v>100</v>
      </c>
      <c r="J104" s="75">
        <v>23300000</v>
      </c>
      <c r="K104" s="82">
        <v>18480000</v>
      </c>
      <c r="L104" s="20">
        <v>100</v>
      </c>
      <c r="M104" s="20">
        <v>100</v>
      </c>
      <c r="N104" s="21">
        <f t="shared" si="5"/>
        <v>2.4911529216799385E-3</v>
      </c>
      <c r="O104" s="87">
        <v>826713</v>
      </c>
      <c r="P104" s="87">
        <v>826713</v>
      </c>
      <c r="Q104" s="18" t="s">
        <v>351</v>
      </c>
      <c r="R104" s="18">
        <f t="shared" si="6"/>
        <v>100</v>
      </c>
      <c r="S104" s="20">
        <v>2</v>
      </c>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2:43" ht="75" customHeight="1" x14ac:dyDescent="0.2">
      <c r="B105" s="5" t="str">
        <f t="shared" si="7"/>
        <v>2023257540117</v>
      </c>
      <c r="C105" s="76" t="s">
        <v>301</v>
      </c>
      <c r="D105" s="68" t="s">
        <v>120</v>
      </c>
      <c r="E105" s="69">
        <v>0.85</v>
      </c>
      <c r="F105" s="79" t="s">
        <v>619</v>
      </c>
      <c r="G105" s="72">
        <v>0.30280000000000001</v>
      </c>
      <c r="H105" s="72">
        <v>0.29380000000000001</v>
      </c>
      <c r="I105" s="18">
        <f t="shared" si="8"/>
        <v>97.027741083223248</v>
      </c>
      <c r="J105" s="75">
        <v>79890000</v>
      </c>
      <c r="K105" s="82">
        <v>78480000</v>
      </c>
      <c r="L105" s="20">
        <v>100</v>
      </c>
      <c r="M105" s="20">
        <v>100</v>
      </c>
      <c r="N105" s="21">
        <f t="shared" si="5"/>
        <v>8.4365762388853953E-3</v>
      </c>
      <c r="O105" s="87">
        <v>826713</v>
      </c>
      <c r="P105" s="87">
        <v>826713</v>
      </c>
      <c r="Q105" s="18">
        <v>97.027741083223248</v>
      </c>
      <c r="R105" s="18">
        <f t="shared" si="6"/>
        <v>98.513870541611624</v>
      </c>
      <c r="S105" s="20">
        <v>2</v>
      </c>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2:43" ht="75" customHeight="1" x14ac:dyDescent="0.2">
      <c r="B106" s="5" t="str">
        <f t="shared" si="7"/>
        <v>2023257540118</v>
      </c>
      <c r="C106" s="76" t="s">
        <v>302</v>
      </c>
      <c r="D106" s="68" t="s">
        <v>122</v>
      </c>
      <c r="E106" s="69">
        <v>0.85</v>
      </c>
      <c r="F106" s="79" t="s">
        <v>620</v>
      </c>
      <c r="G106" s="72">
        <v>0.41499999999999998</v>
      </c>
      <c r="H106" s="72">
        <v>0.499</v>
      </c>
      <c r="I106" s="18" t="str">
        <f t="shared" si="8"/>
        <v>100</v>
      </c>
      <c r="J106" s="75">
        <v>2001354614.8900001</v>
      </c>
      <c r="K106" s="82">
        <v>1294386385</v>
      </c>
      <c r="L106" s="20">
        <v>100</v>
      </c>
      <c r="M106" s="20">
        <v>100</v>
      </c>
      <c r="N106" s="21">
        <f t="shared" si="5"/>
        <v>0.21397769940776193</v>
      </c>
      <c r="O106" s="87">
        <v>826713</v>
      </c>
      <c r="P106" s="87">
        <v>826713</v>
      </c>
      <c r="Q106" s="18" t="s">
        <v>351</v>
      </c>
      <c r="R106" s="18">
        <f t="shared" si="6"/>
        <v>100</v>
      </c>
      <c r="S106" s="20">
        <v>2</v>
      </c>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2:43" ht="75" customHeight="1" x14ac:dyDescent="0.2">
      <c r="B107" s="5" t="str">
        <f t="shared" si="7"/>
        <v>2023257540120</v>
      </c>
      <c r="C107" s="76" t="s">
        <v>303</v>
      </c>
      <c r="D107" s="68" t="s">
        <v>172</v>
      </c>
      <c r="E107" s="69">
        <v>45200</v>
      </c>
      <c r="F107" s="79" t="s">
        <v>190</v>
      </c>
      <c r="G107" s="72">
        <v>11300</v>
      </c>
      <c r="H107" s="72">
        <v>14431</v>
      </c>
      <c r="I107" s="18" t="str">
        <f t="shared" si="8"/>
        <v>100</v>
      </c>
      <c r="J107" s="75">
        <v>9881000000</v>
      </c>
      <c r="K107" s="82">
        <v>7886445166</v>
      </c>
      <c r="L107" s="20">
        <v>100</v>
      </c>
      <c r="M107" s="20">
        <v>100</v>
      </c>
      <c r="N107" s="21">
        <f t="shared" si="5"/>
        <v>1.0564412883742265</v>
      </c>
      <c r="O107" s="87">
        <v>2273</v>
      </c>
      <c r="P107" s="87">
        <v>2273</v>
      </c>
      <c r="Q107" s="18" t="s">
        <v>351</v>
      </c>
      <c r="R107" s="18">
        <f t="shared" si="6"/>
        <v>100</v>
      </c>
      <c r="S107" s="20">
        <v>2</v>
      </c>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2:43" ht="75" customHeight="1" x14ac:dyDescent="0.2">
      <c r="B108" s="5" t="str">
        <f t="shared" si="7"/>
        <v>2023257540121</v>
      </c>
      <c r="C108" s="76" t="s">
        <v>304</v>
      </c>
      <c r="D108" s="68" t="s">
        <v>123</v>
      </c>
      <c r="E108" s="69">
        <v>10480</v>
      </c>
      <c r="F108" s="79" t="s">
        <v>621</v>
      </c>
      <c r="G108" s="72">
        <v>3829</v>
      </c>
      <c r="H108" s="72">
        <v>7839</v>
      </c>
      <c r="I108" s="18" t="str">
        <f t="shared" si="8"/>
        <v>100</v>
      </c>
      <c r="J108" s="75">
        <v>22800000</v>
      </c>
      <c r="K108" s="82">
        <v>19253333</v>
      </c>
      <c r="L108" s="20">
        <v>100</v>
      </c>
      <c r="M108" s="20">
        <v>100</v>
      </c>
      <c r="N108" s="21">
        <f t="shared" si="5"/>
        <v>2.4376947044765069E-3</v>
      </c>
      <c r="O108" s="87">
        <v>826713</v>
      </c>
      <c r="P108" s="87">
        <v>826713</v>
      </c>
      <c r="Q108" s="18" t="s">
        <v>351</v>
      </c>
      <c r="R108" s="18">
        <f t="shared" si="6"/>
        <v>100</v>
      </c>
      <c r="S108" s="20">
        <v>2</v>
      </c>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2:43" ht="75" customHeight="1" x14ac:dyDescent="0.2">
      <c r="B109" s="5" t="str">
        <f t="shared" si="7"/>
        <v>2023257540122</v>
      </c>
      <c r="C109" s="76" t="s">
        <v>305</v>
      </c>
      <c r="D109" s="68" t="s">
        <v>124</v>
      </c>
      <c r="E109" s="69">
        <v>10752</v>
      </c>
      <c r="F109" s="79" t="s">
        <v>622</v>
      </c>
      <c r="G109" s="72">
        <v>2900</v>
      </c>
      <c r="H109" s="72">
        <v>5108</v>
      </c>
      <c r="I109" s="18" t="str">
        <f t="shared" si="8"/>
        <v>100</v>
      </c>
      <c r="J109" s="75">
        <v>331037833</v>
      </c>
      <c r="K109" s="82">
        <v>326136764</v>
      </c>
      <c r="L109" s="20">
        <v>100</v>
      </c>
      <c r="M109" s="20">
        <v>100</v>
      </c>
      <c r="N109" s="21">
        <f t="shared" si="5"/>
        <v>3.5393384758135006E-2</v>
      </c>
      <c r="O109" s="87">
        <v>826713</v>
      </c>
      <c r="P109" s="87">
        <v>826713</v>
      </c>
      <c r="Q109" s="18" t="s">
        <v>351</v>
      </c>
      <c r="R109" s="18">
        <f t="shared" si="6"/>
        <v>100</v>
      </c>
      <c r="S109" s="20">
        <v>2</v>
      </c>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2:43" ht="75" customHeight="1" x14ac:dyDescent="0.2">
      <c r="B110" s="5" t="str">
        <f t="shared" si="7"/>
        <v>2023257540123</v>
      </c>
      <c r="C110" s="76" t="s">
        <v>306</v>
      </c>
      <c r="D110" s="68" t="s">
        <v>125</v>
      </c>
      <c r="E110" s="69">
        <v>1340</v>
      </c>
      <c r="F110" s="79" t="s">
        <v>623</v>
      </c>
      <c r="G110" s="72">
        <v>450</v>
      </c>
      <c r="H110" s="72">
        <v>1130</v>
      </c>
      <c r="I110" s="18" t="str">
        <f t="shared" si="8"/>
        <v>100</v>
      </c>
      <c r="J110" s="75">
        <v>131000000</v>
      </c>
      <c r="K110" s="82">
        <v>131000000</v>
      </c>
      <c r="L110" s="20">
        <v>100</v>
      </c>
      <c r="M110" s="20">
        <v>100</v>
      </c>
      <c r="N110" s="21">
        <f t="shared" si="5"/>
        <v>1.4006052907299227E-2</v>
      </c>
      <c r="O110" s="87">
        <v>413357</v>
      </c>
      <c r="P110" s="87">
        <v>413357</v>
      </c>
      <c r="Q110" s="18" t="s">
        <v>351</v>
      </c>
      <c r="R110" s="18">
        <f t="shared" si="6"/>
        <v>100</v>
      </c>
      <c r="S110" s="20">
        <v>2</v>
      </c>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2:43" ht="75" customHeight="1" x14ac:dyDescent="0.2">
      <c r="B111" s="5" t="str">
        <f t="shared" si="7"/>
        <v>2023257540124</v>
      </c>
      <c r="C111" s="76" t="s">
        <v>307</v>
      </c>
      <c r="D111" s="68" t="s">
        <v>126</v>
      </c>
      <c r="E111" s="69">
        <v>8000</v>
      </c>
      <c r="F111" s="79" t="s">
        <v>624</v>
      </c>
      <c r="G111" s="72">
        <v>2500</v>
      </c>
      <c r="H111" s="72">
        <v>85094</v>
      </c>
      <c r="I111" s="18" t="str">
        <f t="shared" si="8"/>
        <v>100</v>
      </c>
      <c r="J111" s="75">
        <v>424878417</v>
      </c>
      <c r="K111" s="82">
        <v>422988417</v>
      </c>
      <c r="L111" s="20">
        <v>100</v>
      </c>
      <c r="M111" s="20">
        <v>100</v>
      </c>
      <c r="N111" s="21">
        <f t="shared" si="5"/>
        <v>4.542648540207285E-2</v>
      </c>
      <c r="O111" s="87">
        <v>415630</v>
      </c>
      <c r="P111" s="87">
        <v>415630</v>
      </c>
      <c r="Q111" s="18" t="s">
        <v>351</v>
      </c>
      <c r="R111" s="18">
        <f t="shared" si="6"/>
        <v>100</v>
      </c>
      <c r="S111" s="20">
        <v>2</v>
      </c>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2:43" ht="75" customHeight="1" x14ac:dyDescent="0.2">
      <c r="B112" s="5" t="str">
        <f t="shared" si="7"/>
        <v>2023257540125</v>
      </c>
      <c r="C112" s="76" t="s">
        <v>308</v>
      </c>
      <c r="D112" s="68" t="s">
        <v>127</v>
      </c>
      <c r="E112" s="69">
        <v>0.85</v>
      </c>
      <c r="F112" s="79" t="s">
        <v>625</v>
      </c>
      <c r="G112" s="72">
        <v>0.3</v>
      </c>
      <c r="H112" s="72">
        <v>0.375</v>
      </c>
      <c r="I112" s="18" t="str">
        <f t="shared" si="8"/>
        <v>100</v>
      </c>
      <c r="J112" s="75">
        <v>93600000</v>
      </c>
      <c r="K112" s="82">
        <v>93600000</v>
      </c>
      <c r="L112" s="20">
        <v>100</v>
      </c>
      <c r="M112" s="20">
        <v>100</v>
      </c>
      <c r="N112" s="21">
        <f t="shared" si="5"/>
        <v>1.0007378260482501E-2</v>
      </c>
      <c r="O112" s="87">
        <v>20000</v>
      </c>
      <c r="P112" s="87">
        <v>20000</v>
      </c>
      <c r="Q112" s="18" t="s">
        <v>351</v>
      </c>
      <c r="R112" s="18">
        <f t="shared" si="6"/>
        <v>100</v>
      </c>
      <c r="S112" s="20">
        <v>2</v>
      </c>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2:43" ht="75" customHeight="1" x14ac:dyDescent="0.2">
      <c r="B113" s="5" t="str">
        <f t="shared" si="7"/>
        <v>2023257540126</v>
      </c>
      <c r="C113" s="76" t="s">
        <v>309</v>
      </c>
      <c r="D113" s="68" t="s">
        <v>128</v>
      </c>
      <c r="E113" s="69">
        <v>8000</v>
      </c>
      <c r="F113" s="79" t="s">
        <v>191</v>
      </c>
      <c r="G113" s="72">
        <v>3500</v>
      </c>
      <c r="H113" s="72">
        <v>67221</v>
      </c>
      <c r="I113" s="18" t="str">
        <f t="shared" si="8"/>
        <v>100</v>
      </c>
      <c r="J113" s="75">
        <v>164000000</v>
      </c>
      <c r="K113" s="82">
        <v>164000000</v>
      </c>
      <c r="L113" s="20">
        <v>100</v>
      </c>
      <c r="M113" s="20">
        <v>100</v>
      </c>
      <c r="N113" s="21">
        <f t="shared" si="5"/>
        <v>1.7534295242725748E-2</v>
      </c>
      <c r="O113" s="87">
        <v>1240</v>
      </c>
      <c r="P113" s="87">
        <v>1240</v>
      </c>
      <c r="Q113" s="18" t="s">
        <v>351</v>
      </c>
      <c r="R113" s="18">
        <f t="shared" si="6"/>
        <v>100</v>
      </c>
      <c r="S113" s="20">
        <v>2</v>
      </c>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2:43" ht="75" customHeight="1" x14ac:dyDescent="0.2">
      <c r="B114" s="5" t="str">
        <f t="shared" si="7"/>
        <v>2023257540128</v>
      </c>
      <c r="C114" s="76" t="s">
        <v>310</v>
      </c>
      <c r="D114" s="68" t="s">
        <v>129</v>
      </c>
      <c r="E114" s="69">
        <v>0.85</v>
      </c>
      <c r="F114" s="79" t="s">
        <v>626</v>
      </c>
      <c r="G114" s="72">
        <v>0.30599999999999999</v>
      </c>
      <c r="H114" s="72">
        <v>0.315</v>
      </c>
      <c r="I114" s="18" t="str">
        <f t="shared" si="8"/>
        <v>100</v>
      </c>
      <c r="J114" s="75">
        <v>467213546</v>
      </c>
      <c r="K114" s="82">
        <v>363492718.92000002</v>
      </c>
      <c r="L114" s="20">
        <v>100</v>
      </c>
      <c r="M114" s="20">
        <v>100</v>
      </c>
      <c r="N114" s="21">
        <f t="shared" si="5"/>
        <v>4.9952806444907495E-2</v>
      </c>
      <c r="O114" s="87">
        <v>500</v>
      </c>
      <c r="P114" s="87">
        <v>500</v>
      </c>
      <c r="Q114" s="18" t="s">
        <v>351</v>
      </c>
      <c r="R114" s="18">
        <f t="shared" si="6"/>
        <v>100</v>
      </c>
      <c r="S114" s="20">
        <v>2</v>
      </c>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2:43" ht="75" customHeight="1" x14ac:dyDescent="0.2">
      <c r="B115" s="5" t="str">
        <f t="shared" si="7"/>
        <v>2023257540130</v>
      </c>
      <c r="C115" s="76" t="s">
        <v>311</v>
      </c>
      <c r="D115" s="68" t="s">
        <v>130</v>
      </c>
      <c r="E115" s="69">
        <v>85</v>
      </c>
      <c r="F115" s="79" t="s">
        <v>192</v>
      </c>
      <c r="G115" s="72">
        <v>0.3</v>
      </c>
      <c r="H115" s="72">
        <v>0.32</v>
      </c>
      <c r="I115" s="18" t="str">
        <f t="shared" si="8"/>
        <v>100</v>
      </c>
      <c r="J115" s="75">
        <v>1665073507</v>
      </c>
      <c r="K115" s="82">
        <v>1665073507</v>
      </c>
      <c r="L115" s="20">
        <v>100</v>
      </c>
      <c r="M115" s="20">
        <v>100</v>
      </c>
      <c r="N115" s="21">
        <f t="shared" si="5"/>
        <v>0.18989197055335794</v>
      </c>
      <c r="O115" s="87">
        <v>831259</v>
      </c>
      <c r="P115" s="87">
        <v>831259</v>
      </c>
      <c r="Q115" s="18" t="s">
        <v>351</v>
      </c>
      <c r="R115" s="18">
        <f t="shared" si="6"/>
        <v>100</v>
      </c>
      <c r="S115" s="20">
        <v>2</v>
      </c>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2:43" ht="75" customHeight="1" x14ac:dyDescent="0.2">
      <c r="B116" s="5" t="str">
        <f t="shared" si="7"/>
        <v>2023257540131</v>
      </c>
      <c r="C116" s="76" t="s">
        <v>312</v>
      </c>
      <c r="D116" s="68" t="s">
        <v>131</v>
      </c>
      <c r="E116" s="69">
        <v>1630</v>
      </c>
      <c r="F116" s="79" t="s">
        <v>627</v>
      </c>
      <c r="G116" s="72">
        <v>1231</v>
      </c>
      <c r="H116" s="72">
        <v>8881</v>
      </c>
      <c r="I116" s="18" t="str">
        <f t="shared" si="8"/>
        <v>100</v>
      </c>
      <c r="J116" s="75">
        <v>20768563505.41</v>
      </c>
      <c r="K116" s="82">
        <v>20268385721</v>
      </c>
      <c r="L116" s="20">
        <v>100</v>
      </c>
      <c r="M116" s="20">
        <v>100</v>
      </c>
      <c r="N116" s="21">
        <f t="shared" si="5"/>
        <v>2.2205007577509641</v>
      </c>
      <c r="O116" s="87">
        <v>831259</v>
      </c>
      <c r="P116" s="87">
        <v>831259</v>
      </c>
      <c r="Q116" s="18" t="s">
        <v>351</v>
      </c>
      <c r="R116" s="18">
        <f t="shared" si="6"/>
        <v>100</v>
      </c>
      <c r="S116" s="20">
        <v>2</v>
      </c>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2:43" ht="75" customHeight="1" x14ac:dyDescent="0.2">
      <c r="B117" s="5" t="str">
        <f t="shared" si="7"/>
        <v>2023257540132</v>
      </c>
      <c r="C117" s="76" t="s">
        <v>313</v>
      </c>
      <c r="D117" s="68" t="s">
        <v>132</v>
      </c>
      <c r="E117" s="69">
        <v>85</v>
      </c>
      <c r="F117" s="79" t="s">
        <v>628</v>
      </c>
      <c r="G117" s="72">
        <v>0.33900000000000002</v>
      </c>
      <c r="H117" s="72">
        <v>0.32900000000000001</v>
      </c>
      <c r="I117" s="18">
        <f t="shared" si="8"/>
        <v>97.050147492625371</v>
      </c>
      <c r="J117" s="75">
        <v>9850742246.2900009</v>
      </c>
      <c r="K117" s="82">
        <v>913465814</v>
      </c>
      <c r="L117" s="20">
        <v>100</v>
      </c>
      <c r="M117" s="20">
        <v>100</v>
      </c>
      <c r="N117" s="21">
        <f t="shared" si="5"/>
        <v>1.0532062372343922</v>
      </c>
      <c r="O117" s="87">
        <v>831259</v>
      </c>
      <c r="P117" s="87">
        <v>831259</v>
      </c>
      <c r="Q117" s="18">
        <v>97.050147492625371</v>
      </c>
      <c r="R117" s="18">
        <f t="shared" si="6"/>
        <v>98.525073746312685</v>
      </c>
      <c r="S117" s="20">
        <v>2</v>
      </c>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2:43" ht="75" customHeight="1" x14ac:dyDescent="0.2">
      <c r="B118" s="5" t="str">
        <f t="shared" si="7"/>
        <v>2023257540133</v>
      </c>
      <c r="C118" s="76" t="s">
        <v>314</v>
      </c>
      <c r="D118" s="68" t="s">
        <v>133</v>
      </c>
      <c r="E118" s="69">
        <v>18000</v>
      </c>
      <c r="F118" s="79" t="s">
        <v>629</v>
      </c>
      <c r="G118" s="72">
        <v>8000</v>
      </c>
      <c r="H118" s="72">
        <v>28182</v>
      </c>
      <c r="I118" s="18" t="str">
        <f t="shared" si="8"/>
        <v>100</v>
      </c>
      <c r="J118" s="75">
        <v>3974272268.0300002</v>
      </c>
      <c r="K118" s="82">
        <v>3903272268.0300002</v>
      </c>
      <c r="L118" s="20">
        <v>100</v>
      </c>
      <c r="M118" s="20">
        <v>100</v>
      </c>
      <c r="N118" s="21">
        <f t="shared" si="5"/>
        <v>0.42491502025984945</v>
      </c>
      <c r="O118" s="87">
        <v>831259</v>
      </c>
      <c r="P118" s="87">
        <v>831259</v>
      </c>
      <c r="Q118" s="18" t="s">
        <v>351</v>
      </c>
      <c r="R118" s="18">
        <f t="shared" si="6"/>
        <v>100</v>
      </c>
      <c r="S118" s="20">
        <v>2</v>
      </c>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2:43" ht="75" customHeight="1" x14ac:dyDescent="0.2">
      <c r="B119" s="5" t="str">
        <f t="shared" si="7"/>
        <v>2023257540134</v>
      </c>
      <c r="C119" s="76" t="s">
        <v>315</v>
      </c>
      <c r="D119" s="68" t="s">
        <v>134</v>
      </c>
      <c r="E119" s="69">
        <v>0.85</v>
      </c>
      <c r="F119" s="79" t="s">
        <v>630</v>
      </c>
      <c r="G119" s="72">
        <v>0.3</v>
      </c>
      <c r="H119" s="72">
        <v>0.41099999999999998</v>
      </c>
      <c r="I119" s="18" t="str">
        <f t="shared" si="8"/>
        <v>100</v>
      </c>
      <c r="J119" s="75">
        <v>20000000000</v>
      </c>
      <c r="K119" s="82">
        <v>75400000</v>
      </c>
      <c r="L119" s="20">
        <v>100</v>
      </c>
      <c r="M119" s="20">
        <v>100</v>
      </c>
      <c r="N119" s="21">
        <f t="shared" si="5"/>
        <v>2.1383286881372863</v>
      </c>
      <c r="O119" s="87">
        <v>831259</v>
      </c>
      <c r="P119" s="87">
        <v>831259</v>
      </c>
      <c r="Q119" s="18" t="s">
        <v>351</v>
      </c>
      <c r="R119" s="18">
        <f t="shared" si="6"/>
        <v>100</v>
      </c>
      <c r="S119" s="20">
        <v>2</v>
      </c>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2:43" ht="75" customHeight="1" x14ac:dyDescent="0.2">
      <c r="B120" s="5" t="str">
        <f t="shared" si="7"/>
        <v>2023257540137</v>
      </c>
      <c r="C120" s="76" t="s">
        <v>316</v>
      </c>
      <c r="D120" s="77" t="s">
        <v>135</v>
      </c>
      <c r="E120" s="69">
        <v>7000</v>
      </c>
      <c r="F120" s="79" t="s">
        <v>631</v>
      </c>
      <c r="G120" s="72">
        <v>2000</v>
      </c>
      <c r="H120" s="72">
        <v>10886</v>
      </c>
      <c r="I120" s="18" t="str">
        <f t="shared" si="8"/>
        <v>100</v>
      </c>
      <c r="J120" s="75">
        <v>250000000</v>
      </c>
      <c r="K120" s="82">
        <v>125083333</v>
      </c>
      <c r="L120" s="20">
        <v>100</v>
      </c>
      <c r="M120" s="20">
        <v>100</v>
      </c>
      <c r="N120" s="21">
        <f t="shared" si="5"/>
        <v>2.6729108601716081E-2</v>
      </c>
      <c r="O120" s="87">
        <v>10240</v>
      </c>
      <c r="P120" s="87">
        <v>10240</v>
      </c>
      <c r="Q120" s="18" t="s">
        <v>351</v>
      </c>
      <c r="R120" s="18">
        <f t="shared" si="6"/>
        <v>100</v>
      </c>
      <c r="S120" s="20">
        <v>2</v>
      </c>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2:43" ht="75" customHeight="1" x14ac:dyDescent="0.2">
      <c r="B121" s="5" t="str">
        <f t="shared" si="7"/>
        <v>2023257540138</v>
      </c>
      <c r="C121" s="76" t="s">
        <v>317</v>
      </c>
      <c r="D121" s="77" t="s">
        <v>136</v>
      </c>
      <c r="E121" s="69">
        <v>0.85</v>
      </c>
      <c r="F121" s="79" t="s">
        <v>193</v>
      </c>
      <c r="G121" s="72">
        <v>0.45977777800000003</v>
      </c>
      <c r="H121" s="72">
        <v>0.64749999999999996</v>
      </c>
      <c r="I121" s="18" t="str">
        <f t="shared" si="8"/>
        <v>100</v>
      </c>
      <c r="J121" s="75">
        <v>290000000</v>
      </c>
      <c r="K121" s="82">
        <v>156180000</v>
      </c>
      <c r="L121" s="20">
        <v>100</v>
      </c>
      <c r="M121" s="20">
        <v>100</v>
      </c>
      <c r="N121" s="21">
        <f t="shared" si="5"/>
        <v>3.1005765977990651E-2</v>
      </c>
      <c r="O121" s="87">
        <v>1230</v>
      </c>
      <c r="P121" s="87">
        <v>1230</v>
      </c>
      <c r="Q121" s="18" t="s">
        <v>351</v>
      </c>
      <c r="R121" s="18">
        <f t="shared" si="6"/>
        <v>100</v>
      </c>
      <c r="S121" s="20">
        <v>2</v>
      </c>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2:43" ht="75" customHeight="1" x14ac:dyDescent="0.2">
      <c r="B122" s="5" t="str">
        <f t="shared" si="7"/>
        <v>2023257540140</v>
      </c>
      <c r="C122" s="76" t="s">
        <v>318</v>
      </c>
      <c r="D122" s="77" t="s">
        <v>137</v>
      </c>
      <c r="E122" s="69">
        <v>0.95</v>
      </c>
      <c r="F122" s="79" t="s">
        <v>632</v>
      </c>
      <c r="G122" s="72">
        <v>0.95</v>
      </c>
      <c r="H122" s="72">
        <v>0.94</v>
      </c>
      <c r="I122" s="18">
        <f t="shared" si="8"/>
        <v>98.94736842105263</v>
      </c>
      <c r="J122" s="75">
        <v>46200000</v>
      </c>
      <c r="K122" s="81">
        <v>0</v>
      </c>
      <c r="L122" s="20">
        <v>100</v>
      </c>
      <c r="M122" s="20">
        <v>100</v>
      </c>
      <c r="N122" s="21">
        <v>0</v>
      </c>
      <c r="O122" s="87">
        <v>581068</v>
      </c>
      <c r="P122" s="87">
        <v>581068</v>
      </c>
      <c r="Q122" s="18">
        <v>98.94736842105263</v>
      </c>
      <c r="R122" s="18">
        <f t="shared" si="6"/>
        <v>99.473684210526315</v>
      </c>
      <c r="S122" s="20">
        <v>2</v>
      </c>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2:43" ht="75" customHeight="1" x14ac:dyDescent="0.2">
      <c r="B123" s="5" t="str">
        <f t="shared" si="7"/>
        <v>2023257540141</v>
      </c>
      <c r="C123" s="76" t="s">
        <v>319</v>
      </c>
      <c r="D123" s="68" t="s">
        <v>138</v>
      </c>
      <c r="E123" s="69">
        <v>0.99</v>
      </c>
      <c r="F123" s="79" t="s">
        <v>633</v>
      </c>
      <c r="G123" s="72">
        <v>1</v>
      </c>
      <c r="H123" s="72">
        <v>0.97</v>
      </c>
      <c r="I123" s="18">
        <f t="shared" si="8"/>
        <v>97</v>
      </c>
      <c r="J123" s="75">
        <v>955832680</v>
      </c>
      <c r="K123" s="82">
        <v>955181047</v>
      </c>
      <c r="L123" s="20">
        <v>100</v>
      </c>
      <c r="M123" s="20">
        <v>100</v>
      </c>
      <c r="N123" s="21">
        <f t="shared" si="5"/>
        <v>9.9196021646489094E-2</v>
      </c>
      <c r="O123" s="87">
        <v>5154</v>
      </c>
      <c r="P123" s="87">
        <v>5154</v>
      </c>
      <c r="Q123" s="18">
        <v>97</v>
      </c>
      <c r="R123" s="18">
        <f t="shared" si="6"/>
        <v>98.5</v>
      </c>
      <c r="S123" s="20">
        <v>2</v>
      </c>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2:43" ht="75" customHeight="1" x14ac:dyDescent="0.2">
      <c r="B124" s="5" t="str">
        <f t="shared" si="7"/>
        <v>2023257540143</v>
      </c>
      <c r="C124" s="76" t="s">
        <v>320</v>
      </c>
      <c r="D124" s="68" t="s">
        <v>139</v>
      </c>
      <c r="E124" s="69" t="s">
        <v>117</v>
      </c>
      <c r="F124" s="79" t="s">
        <v>634</v>
      </c>
      <c r="G124" s="72">
        <v>10.7</v>
      </c>
      <c r="H124" s="72">
        <v>23.024999999999999</v>
      </c>
      <c r="I124" s="18" t="str">
        <f t="shared" si="8"/>
        <v>100</v>
      </c>
      <c r="J124" s="75">
        <v>200000000</v>
      </c>
      <c r="K124" s="82">
        <v>70920000</v>
      </c>
      <c r="L124" s="20">
        <v>100</v>
      </c>
      <c r="M124" s="20">
        <v>100</v>
      </c>
      <c r="N124" s="21">
        <f t="shared" si="5"/>
        <v>2.1383286881372865E-2</v>
      </c>
      <c r="O124" s="87">
        <v>808288</v>
      </c>
      <c r="P124" s="87">
        <v>808288</v>
      </c>
      <c r="Q124" s="18" t="s">
        <v>351</v>
      </c>
      <c r="R124" s="18">
        <f t="shared" si="6"/>
        <v>100</v>
      </c>
      <c r="S124" s="20">
        <v>2</v>
      </c>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2:43" ht="75" customHeight="1" x14ac:dyDescent="0.2">
      <c r="B125" s="5" t="str">
        <f t="shared" si="7"/>
        <v>2023257540145</v>
      </c>
      <c r="C125" s="76" t="s">
        <v>321</v>
      </c>
      <c r="D125" s="78" t="s">
        <v>140</v>
      </c>
      <c r="E125" s="69" t="s">
        <v>119</v>
      </c>
      <c r="F125" s="79" t="s">
        <v>635</v>
      </c>
      <c r="G125" s="72">
        <v>13.6</v>
      </c>
      <c r="H125" s="72">
        <v>13.6</v>
      </c>
      <c r="I125" s="18">
        <f t="shared" si="8"/>
        <v>100</v>
      </c>
      <c r="J125" s="75">
        <v>845000000</v>
      </c>
      <c r="K125" s="82">
        <v>837090000</v>
      </c>
      <c r="L125" s="20">
        <v>100</v>
      </c>
      <c r="M125" s="20">
        <v>100</v>
      </c>
      <c r="N125" s="21">
        <f t="shared" ref="N125:N188" si="9">IF(ISERROR(H125/G125),"-",IF(AND((H125/(K125*M125))/(G125/(J125*L125))*100&gt;=0,(H125/(K125*M125))/(G125/(J125*L125))*100&lt;=120),(H125/(K125*M125))/(G125/(J125*L125))*100*(J125/SUM($J$11:$J$369)),100*(J125/SUM($J$11:$J$369))))</f>
        <v>9.1198087514319015E-2</v>
      </c>
      <c r="O125" s="87">
        <v>75373</v>
      </c>
      <c r="P125" s="87">
        <v>75373</v>
      </c>
      <c r="Q125" s="18">
        <v>100</v>
      </c>
      <c r="R125" s="18">
        <f t="shared" si="6"/>
        <v>100</v>
      </c>
      <c r="S125" s="20">
        <v>2</v>
      </c>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2:43" ht="75" customHeight="1" x14ac:dyDescent="0.2">
      <c r="B126" s="5" t="str">
        <f t="shared" si="7"/>
        <v>2023257540146</v>
      </c>
      <c r="C126" s="76" t="s">
        <v>322</v>
      </c>
      <c r="D126" s="68" t="s">
        <v>141</v>
      </c>
      <c r="E126" s="69" t="s">
        <v>121</v>
      </c>
      <c r="F126" s="79" t="s">
        <v>194</v>
      </c>
      <c r="G126" s="72">
        <v>28.4</v>
      </c>
      <c r="H126" s="72">
        <v>31.3</v>
      </c>
      <c r="I126" s="18" t="str">
        <f t="shared" si="8"/>
        <v>100</v>
      </c>
      <c r="J126" s="75">
        <v>100000000</v>
      </c>
      <c r="K126" s="82">
        <v>100000000</v>
      </c>
      <c r="L126" s="20">
        <v>100</v>
      </c>
      <c r="M126" s="20">
        <v>100</v>
      </c>
      <c r="N126" s="21">
        <f t="shared" si="9"/>
        <v>1.178339576385512E-2</v>
      </c>
      <c r="O126" s="87">
        <v>75373</v>
      </c>
      <c r="P126" s="87">
        <v>75373</v>
      </c>
      <c r="Q126" s="18" t="s">
        <v>351</v>
      </c>
      <c r="R126" s="18">
        <f t="shared" si="6"/>
        <v>100</v>
      </c>
      <c r="S126" s="20">
        <v>2</v>
      </c>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2:43" ht="75" customHeight="1" x14ac:dyDescent="0.2">
      <c r="B127" s="5" t="str">
        <f t="shared" si="7"/>
        <v>2023257540147</v>
      </c>
      <c r="C127" s="76" t="s">
        <v>323</v>
      </c>
      <c r="D127" s="68" t="s">
        <v>142</v>
      </c>
      <c r="E127" s="69">
        <v>0.5</v>
      </c>
      <c r="F127" s="79" t="s">
        <v>636</v>
      </c>
      <c r="G127" s="72">
        <v>0.3</v>
      </c>
      <c r="H127" s="72">
        <v>0.35</v>
      </c>
      <c r="I127" s="18" t="str">
        <f t="shared" si="8"/>
        <v>100</v>
      </c>
      <c r="J127" s="75">
        <v>3260878836</v>
      </c>
      <c r="K127" s="82">
        <v>3215878836</v>
      </c>
      <c r="L127" s="20">
        <v>100</v>
      </c>
      <c r="M127" s="20">
        <v>100</v>
      </c>
      <c r="N127" s="21">
        <f t="shared" si="9"/>
        <v>0.41244011866352731</v>
      </c>
      <c r="O127" s="87">
        <v>75373</v>
      </c>
      <c r="P127" s="87">
        <v>75373</v>
      </c>
      <c r="Q127" s="18" t="s">
        <v>351</v>
      </c>
      <c r="R127" s="18">
        <f t="shared" si="6"/>
        <v>100</v>
      </c>
      <c r="S127" s="20">
        <v>2</v>
      </c>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2:43" ht="75" customHeight="1" x14ac:dyDescent="0.2">
      <c r="B128" s="5" t="str">
        <f t="shared" si="7"/>
        <v>2023257540148</v>
      </c>
      <c r="C128" s="76" t="s">
        <v>324</v>
      </c>
      <c r="D128" s="68" t="s">
        <v>143</v>
      </c>
      <c r="E128" s="69">
        <v>0</v>
      </c>
      <c r="F128" s="79" t="s">
        <v>195</v>
      </c>
      <c r="G128" s="72">
        <v>12</v>
      </c>
      <c r="H128" s="72">
        <v>0</v>
      </c>
      <c r="I128" s="18" t="str">
        <f t="shared" si="8"/>
        <v>-</v>
      </c>
      <c r="J128" s="75">
        <v>2724123278</v>
      </c>
      <c r="K128" s="82">
        <v>1282293115</v>
      </c>
      <c r="L128" s="20">
        <v>100</v>
      </c>
      <c r="M128" s="20">
        <v>100</v>
      </c>
      <c r="N128" s="21">
        <v>0</v>
      </c>
      <c r="O128" s="87">
        <v>75373</v>
      </c>
      <c r="P128" s="87">
        <v>75373</v>
      </c>
      <c r="Q128" s="18" t="s">
        <v>352</v>
      </c>
      <c r="R128" s="18">
        <v>0</v>
      </c>
      <c r="S128" s="20">
        <v>2</v>
      </c>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2:43" ht="75" customHeight="1" x14ac:dyDescent="0.2">
      <c r="B129" s="5" t="str">
        <f t="shared" si="7"/>
        <v>2023257540149</v>
      </c>
      <c r="C129" s="76" t="s">
        <v>325</v>
      </c>
      <c r="D129" s="68" t="s">
        <v>144</v>
      </c>
      <c r="E129" s="69">
        <v>395</v>
      </c>
      <c r="F129" s="79" t="s">
        <v>637</v>
      </c>
      <c r="G129" s="72">
        <v>630</v>
      </c>
      <c r="H129" s="72">
        <v>633.23</v>
      </c>
      <c r="I129" s="18" t="str">
        <f t="shared" si="8"/>
        <v>100</v>
      </c>
      <c r="J129" s="75">
        <v>495000000</v>
      </c>
      <c r="K129" s="82">
        <v>476240000</v>
      </c>
      <c r="L129" s="20">
        <v>100</v>
      </c>
      <c r="M129" s="20">
        <v>100</v>
      </c>
      <c r="N129" s="21">
        <f t="shared" si="9"/>
        <v>5.5290424923845824E-2</v>
      </c>
      <c r="O129" s="87">
        <v>75373</v>
      </c>
      <c r="P129" s="87">
        <v>75373</v>
      </c>
      <c r="Q129" s="18" t="s">
        <v>351</v>
      </c>
      <c r="R129" s="18">
        <f t="shared" si="6"/>
        <v>100</v>
      </c>
      <c r="S129" s="20">
        <v>2</v>
      </c>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2:43" ht="75" customHeight="1" x14ac:dyDescent="0.2">
      <c r="B130" s="5" t="str">
        <f t="shared" si="7"/>
        <v>2023257540150</v>
      </c>
      <c r="C130" s="76" t="s">
        <v>326</v>
      </c>
      <c r="D130" s="78" t="s">
        <v>145</v>
      </c>
      <c r="E130" s="69">
        <v>0</v>
      </c>
      <c r="F130" s="79" t="s">
        <v>638</v>
      </c>
      <c r="G130" s="72">
        <v>5</v>
      </c>
      <c r="H130" s="72">
        <v>8.5</v>
      </c>
      <c r="I130" s="18" t="str">
        <f t="shared" si="8"/>
        <v>100</v>
      </c>
      <c r="J130" s="75">
        <v>541000000</v>
      </c>
      <c r="K130" s="82">
        <v>497517088.19</v>
      </c>
      <c r="L130" s="20">
        <v>100</v>
      </c>
      <c r="M130" s="20">
        <v>100</v>
      </c>
      <c r="N130" s="21">
        <f t="shared" si="9"/>
        <v>5.7841791014113596E-2</v>
      </c>
      <c r="O130" s="87">
        <v>479436</v>
      </c>
      <c r="P130" s="87">
        <v>479436</v>
      </c>
      <c r="Q130" s="18" t="s">
        <v>351</v>
      </c>
      <c r="R130" s="18">
        <f t="shared" si="6"/>
        <v>100</v>
      </c>
      <c r="S130" s="20">
        <v>2</v>
      </c>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2:43" ht="75" customHeight="1" x14ac:dyDescent="0.2">
      <c r="B131" s="5" t="str">
        <f t="shared" si="7"/>
        <v>2023257540151</v>
      </c>
      <c r="C131" s="76" t="s">
        <v>327</v>
      </c>
      <c r="D131" s="78" t="s">
        <v>146</v>
      </c>
      <c r="E131" s="69">
        <v>5</v>
      </c>
      <c r="F131" s="79" t="s">
        <v>639</v>
      </c>
      <c r="G131" s="72">
        <v>1</v>
      </c>
      <c r="H131" s="72">
        <v>1.93</v>
      </c>
      <c r="I131" s="18" t="str">
        <f t="shared" si="8"/>
        <v>100</v>
      </c>
      <c r="J131" s="75">
        <v>1674141832.1099999</v>
      </c>
      <c r="K131" s="82">
        <v>1629453095</v>
      </c>
      <c r="L131" s="20">
        <v>100</v>
      </c>
      <c r="M131" s="20">
        <v>100</v>
      </c>
      <c r="N131" s="21">
        <f t="shared" si="9"/>
        <v>0.17899327538057647</v>
      </c>
      <c r="O131" s="87">
        <v>600</v>
      </c>
      <c r="P131" s="87">
        <v>600</v>
      </c>
      <c r="Q131" s="18" t="s">
        <v>351</v>
      </c>
      <c r="R131" s="18">
        <f t="shared" si="6"/>
        <v>100</v>
      </c>
      <c r="S131" s="20">
        <v>2</v>
      </c>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2:43" ht="75" customHeight="1" x14ac:dyDescent="0.2">
      <c r="B132" s="5" t="str">
        <f t="shared" si="7"/>
        <v>2023257540152</v>
      </c>
      <c r="C132" s="76" t="s">
        <v>328</v>
      </c>
      <c r="D132" s="78" t="s">
        <v>147</v>
      </c>
      <c r="E132" s="69">
        <v>15.5</v>
      </c>
      <c r="F132" s="79" t="s">
        <v>640</v>
      </c>
      <c r="G132" s="72">
        <v>3</v>
      </c>
      <c r="H132" s="72">
        <v>3</v>
      </c>
      <c r="I132" s="18">
        <f t="shared" si="8"/>
        <v>100</v>
      </c>
      <c r="J132" s="75">
        <v>1339301395</v>
      </c>
      <c r="K132" s="82">
        <v>1209628884</v>
      </c>
      <c r="L132" s="20">
        <v>100</v>
      </c>
      <c r="M132" s="20">
        <v>100</v>
      </c>
      <c r="N132" s="21">
        <f t="shared" si="9"/>
        <v>0.15854368957698692</v>
      </c>
      <c r="O132" s="87">
        <v>75373</v>
      </c>
      <c r="P132" s="87">
        <v>75373</v>
      </c>
      <c r="Q132" s="18">
        <v>100</v>
      </c>
      <c r="R132" s="18">
        <f t="shared" si="6"/>
        <v>100</v>
      </c>
      <c r="S132" s="20">
        <v>2</v>
      </c>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2:43" ht="75" customHeight="1" x14ac:dyDescent="0.2">
      <c r="B133" s="5" t="str">
        <f t="shared" si="7"/>
        <v>2023257540153</v>
      </c>
      <c r="C133" s="76" t="s">
        <v>329</v>
      </c>
      <c r="D133" s="68" t="s">
        <v>148</v>
      </c>
      <c r="E133" s="69">
        <v>0</v>
      </c>
      <c r="F133" s="79" t="s">
        <v>641</v>
      </c>
      <c r="G133" s="72">
        <v>0.3</v>
      </c>
      <c r="H133" s="72">
        <v>0.48399999999999999</v>
      </c>
      <c r="I133" s="18" t="str">
        <f t="shared" si="8"/>
        <v>100</v>
      </c>
      <c r="J133" s="75">
        <v>1957487053</v>
      </c>
      <c r="K133" s="82">
        <v>1846154346.71</v>
      </c>
      <c r="L133" s="20">
        <v>100</v>
      </c>
      <c r="M133" s="20">
        <v>100</v>
      </c>
      <c r="N133" s="21">
        <f t="shared" si="9"/>
        <v>0.20928753610436066</v>
      </c>
      <c r="O133" s="87">
        <v>831259</v>
      </c>
      <c r="P133" s="87">
        <v>831259</v>
      </c>
      <c r="Q133" s="18" t="s">
        <v>351</v>
      </c>
      <c r="R133" s="18">
        <f t="shared" si="6"/>
        <v>100</v>
      </c>
      <c r="S133" s="20">
        <v>2</v>
      </c>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2:43" ht="75" customHeight="1" x14ac:dyDescent="0.2">
      <c r="B134" s="5" t="str">
        <f t="shared" si="7"/>
        <v>2023257540154</v>
      </c>
      <c r="C134" s="76" t="s">
        <v>330</v>
      </c>
      <c r="D134" s="68" t="s">
        <v>149</v>
      </c>
      <c r="E134" s="69">
        <v>17456</v>
      </c>
      <c r="F134" s="79" t="s">
        <v>642</v>
      </c>
      <c r="G134" s="72">
        <v>5000</v>
      </c>
      <c r="H134" s="72">
        <v>5288</v>
      </c>
      <c r="I134" s="18" t="str">
        <f t="shared" si="8"/>
        <v>100</v>
      </c>
      <c r="J134" s="75">
        <v>52208984746.019997</v>
      </c>
      <c r="K134" s="82">
        <v>51581733141</v>
      </c>
      <c r="L134" s="20">
        <v>100</v>
      </c>
      <c r="M134" s="20">
        <v>100</v>
      </c>
      <c r="N134" s="21">
        <f t="shared" si="9"/>
        <v>5.9753104581770264</v>
      </c>
      <c r="O134" s="87">
        <v>831259</v>
      </c>
      <c r="P134" s="87">
        <v>831259</v>
      </c>
      <c r="Q134" s="18" t="s">
        <v>351</v>
      </c>
      <c r="R134" s="18">
        <f t="shared" si="6"/>
        <v>100</v>
      </c>
      <c r="S134" s="20">
        <v>2</v>
      </c>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2:43" ht="75" customHeight="1" x14ac:dyDescent="0.2">
      <c r="B135" s="5" t="str">
        <f t="shared" si="7"/>
        <v>2023257540155</v>
      </c>
      <c r="C135" s="76" t="s">
        <v>331</v>
      </c>
      <c r="D135" s="77" t="s">
        <v>173</v>
      </c>
      <c r="E135" s="69">
        <v>120</v>
      </c>
      <c r="F135" s="79" t="s">
        <v>196</v>
      </c>
      <c r="G135" s="72">
        <v>180</v>
      </c>
      <c r="H135" s="72">
        <v>136</v>
      </c>
      <c r="I135" s="18">
        <f t="shared" si="8"/>
        <v>75.555555555555557</v>
      </c>
      <c r="J135" s="75">
        <v>691700000</v>
      </c>
      <c r="K135" s="82">
        <v>634543333</v>
      </c>
      <c r="L135" s="20">
        <v>100</v>
      </c>
      <c r="M135" s="20">
        <v>100</v>
      </c>
      <c r="N135" s="21">
        <f t="shared" si="9"/>
        <v>6.0909514254842666E-2</v>
      </c>
      <c r="O135" s="87">
        <v>637987</v>
      </c>
      <c r="P135" s="87">
        <v>637987</v>
      </c>
      <c r="Q135" s="18">
        <v>75.555555555555557</v>
      </c>
      <c r="R135" s="18">
        <f t="shared" si="6"/>
        <v>87.777777777777771</v>
      </c>
      <c r="S135" s="20">
        <v>2</v>
      </c>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2:43" ht="75" customHeight="1" x14ac:dyDescent="0.2">
      <c r="B136" s="5" t="str">
        <f t="shared" si="7"/>
        <v>2023257540156</v>
      </c>
      <c r="C136" s="76" t="s">
        <v>332</v>
      </c>
      <c r="D136" s="77" t="s">
        <v>174</v>
      </c>
      <c r="E136" s="69">
        <v>0</v>
      </c>
      <c r="F136" s="79" t="s">
        <v>197</v>
      </c>
      <c r="G136" s="72">
        <v>0.3</v>
      </c>
      <c r="H136" s="72">
        <v>0.52</v>
      </c>
      <c r="I136" s="18" t="str">
        <f t="shared" si="8"/>
        <v>100</v>
      </c>
      <c r="J136" s="75">
        <v>160000000</v>
      </c>
      <c r="K136" s="82">
        <v>146293333</v>
      </c>
      <c r="L136" s="20">
        <v>100</v>
      </c>
      <c r="M136" s="20">
        <v>100</v>
      </c>
      <c r="N136" s="21">
        <f t="shared" si="9"/>
        <v>1.7106629505098295E-2</v>
      </c>
      <c r="O136" s="87">
        <v>280000</v>
      </c>
      <c r="P136" s="87">
        <v>280000</v>
      </c>
      <c r="Q136" s="18" t="s">
        <v>351</v>
      </c>
      <c r="R136" s="18">
        <f t="shared" si="6"/>
        <v>100</v>
      </c>
      <c r="S136" s="20">
        <v>2</v>
      </c>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2:43" ht="75" customHeight="1" x14ac:dyDescent="0.2">
      <c r="B137" s="5" t="str">
        <f t="shared" si="7"/>
        <v>2023257540157</v>
      </c>
      <c r="C137" s="76" t="s">
        <v>333</v>
      </c>
      <c r="D137" s="77" t="s">
        <v>151</v>
      </c>
      <c r="E137" s="69">
        <v>0</v>
      </c>
      <c r="F137" s="79" t="s">
        <v>198</v>
      </c>
      <c r="G137" s="72">
        <v>0.25</v>
      </c>
      <c r="H137" s="72">
        <v>0.59</v>
      </c>
      <c r="I137" s="18" t="str">
        <f t="shared" si="8"/>
        <v>100</v>
      </c>
      <c r="J137" s="75">
        <v>3243500000</v>
      </c>
      <c r="K137" s="82">
        <v>3136794334</v>
      </c>
      <c r="L137" s="20">
        <v>100</v>
      </c>
      <c r="M137" s="20">
        <v>100</v>
      </c>
      <c r="N137" s="21">
        <f t="shared" si="9"/>
        <v>0.34678345499866442</v>
      </c>
      <c r="O137" s="87">
        <v>831259</v>
      </c>
      <c r="P137" s="87">
        <v>831259</v>
      </c>
      <c r="Q137" s="18" t="s">
        <v>351</v>
      </c>
      <c r="R137" s="18">
        <f t="shared" si="6"/>
        <v>100</v>
      </c>
      <c r="S137" s="20">
        <v>2</v>
      </c>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2:43" ht="75" customHeight="1" x14ac:dyDescent="0.2">
      <c r="B138" s="5" t="str">
        <f t="shared" si="7"/>
        <v>2023257540158</v>
      </c>
      <c r="C138" s="76" t="s">
        <v>334</v>
      </c>
      <c r="D138" s="77" t="s">
        <v>150</v>
      </c>
      <c r="E138" s="69">
        <v>4100</v>
      </c>
      <c r="F138" s="79" t="s">
        <v>199</v>
      </c>
      <c r="G138" s="72">
        <v>3000</v>
      </c>
      <c r="H138" s="72">
        <v>2330</v>
      </c>
      <c r="I138" s="18">
        <f t="shared" si="8"/>
        <v>77.666666666666657</v>
      </c>
      <c r="J138" s="75">
        <v>2389000000</v>
      </c>
      <c r="K138" s="82">
        <v>2068164705.4400001</v>
      </c>
      <c r="L138" s="20">
        <v>100</v>
      </c>
      <c r="M138" s="20">
        <v>100</v>
      </c>
      <c r="N138" s="21">
        <f t="shared" si="9"/>
        <v>0.22915340263950665</v>
      </c>
      <c r="O138" s="87">
        <v>831259</v>
      </c>
      <c r="P138" s="87">
        <v>831259</v>
      </c>
      <c r="Q138" s="18">
        <v>77.666666666666657</v>
      </c>
      <c r="R138" s="18">
        <f t="shared" si="6"/>
        <v>88.833333333333329</v>
      </c>
      <c r="S138" s="20">
        <v>2</v>
      </c>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2:43" ht="75" customHeight="1" x14ac:dyDescent="0.2">
      <c r="B139" s="5" t="str">
        <f t="shared" si="7"/>
        <v>2023257540161</v>
      </c>
      <c r="C139" s="76" t="s">
        <v>335</v>
      </c>
      <c r="D139" s="77" t="s">
        <v>151</v>
      </c>
      <c r="E139" s="69" t="s">
        <v>28</v>
      </c>
      <c r="F139" s="79" t="s">
        <v>200</v>
      </c>
      <c r="G139" s="72">
        <v>1</v>
      </c>
      <c r="H139" s="72">
        <v>1.22</v>
      </c>
      <c r="I139" s="18" t="str">
        <f t="shared" si="8"/>
        <v>100</v>
      </c>
      <c r="J139" s="75">
        <v>4964242471</v>
      </c>
      <c r="K139" s="82">
        <v>4631135403</v>
      </c>
      <c r="L139" s="20">
        <v>100</v>
      </c>
      <c r="M139" s="20">
        <v>100</v>
      </c>
      <c r="N139" s="21">
        <f t="shared" si="9"/>
        <v>0.53075910453044162</v>
      </c>
      <c r="O139" s="87">
        <v>831259</v>
      </c>
      <c r="P139" s="87">
        <v>831259</v>
      </c>
      <c r="Q139" s="18" t="s">
        <v>351</v>
      </c>
      <c r="R139" s="18">
        <f t="shared" ref="R139:R202" si="10">IF(COUNTA(O139:Q139)=3,IF(P139&gt;O139,(100+Q139)/2,((P139/O139*100)+(Q139))/2),"-")</f>
        <v>100</v>
      </c>
      <c r="S139" s="20">
        <v>2</v>
      </c>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2:43" ht="75" customHeight="1" x14ac:dyDescent="0.2">
      <c r="B140" s="5" t="str">
        <f t="shared" ref="B140:B203" si="11">+LEFT(C140,13)</f>
        <v>2023257540162</v>
      </c>
      <c r="C140" s="76" t="s">
        <v>336</v>
      </c>
      <c r="D140" s="77" t="s">
        <v>175</v>
      </c>
      <c r="E140" s="69" t="s">
        <v>28</v>
      </c>
      <c r="F140" s="79" t="s">
        <v>201</v>
      </c>
      <c r="G140" s="72">
        <v>2</v>
      </c>
      <c r="H140" s="72">
        <v>40.299999999999997</v>
      </c>
      <c r="I140" s="18" t="str">
        <f t="shared" ref="I140:I154" si="12">IF(H140&lt;&gt;0,IF(H140&gt;G140,"100",H140/G140*100),"-")</f>
        <v>100</v>
      </c>
      <c r="J140" s="75">
        <v>275200000</v>
      </c>
      <c r="K140" s="82">
        <v>236262790.40000001</v>
      </c>
      <c r="L140" s="20">
        <v>100</v>
      </c>
      <c r="M140" s="20">
        <v>100</v>
      </c>
      <c r="N140" s="21">
        <f t="shared" si="9"/>
        <v>2.9423402748769062E-2</v>
      </c>
      <c r="O140" s="87">
        <v>637987</v>
      </c>
      <c r="P140" s="87">
        <v>637987</v>
      </c>
      <c r="Q140" s="18" t="s">
        <v>351</v>
      </c>
      <c r="R140" s="18">
        <f t="shared" si="10"/>
        <v>100</v>
      </c>
      <c r="S140" s="20">
        <v>2</v>
      </c>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2:43" ht="75" customHeight="1" x14ac:dyDescent="0.2">
      <c r="B141" s="5" t="str">
        <f t="shared" si="11"/>
        <v>2023257540163</v>
      </c>
      <c r="C141" s="76" t="s">
        <v>337</v>
      </c>
      <c r="D141" s="68" t="s">
        <v>152</v>
      </c>
      <c r="E141" s="69">
        <v>1</v>
      </c>
      <c r="F141" s="79" t="s">
        <v>202</v>
      </c>
      <c r="G141" s="72">
        <v>100</v>
      </c>
      <c r="H141" s="72">
        <v>100</v>
      </c>
      <c r="I141" s="18">
        <f t="shared" si="12"/>
        <v>100</v>
      </c>
      <c r="J141" s="75">
        <v>800000000</v>
      </c>
      <c r="K141" s="82">
        <v>604100000</v>
      </c>
      <c r="L141" s="20">
        <v>100</v>
      </c>
      <c r="M141" s="20">
        <v>100</v>
      </c>
      <c r="N141" s="21">
        <f t="shared" si="9"/>
        <v>8.553314752549146E-2</v>
      </c>
      <c r="O141" s="87">
        <v>599661</v>
      </c>
      <c r="P141" s="87">
        <v>599661</v>
      </c>
      <c r="Q141" s="18">
        <v>100</v>
      </c>
      <c r="R141" s="18">
        <f t="shared" si="10"/>
        <v>100</v>
      </c>
      <c r="S141" s="20">
        <v>2</v>
      </c>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2:43" ht="75" customHeight="1" x14ac:dyDescent="0.2">
      <c r="B142" s="5" t="str">
        <f t="shared" si="11"/>
        <v>2023257540164</v>
      </c>
      <c r="C142" s="76" t="s">
        <v>338</v>
      </c>
      <c r="D142" s="68" t="s">
        <v>153</v>
      </c>
      <c r="E142" s="69">
        <v>0.15</v>
      </c>
      <c r="F142" s="79" t="s">
        <v>643</v>
      </c>
      <c r="G142" s="72">
        <v>8</v>
      </c>
      <c r="H142" s="72">
        <v>16.899999999999999</v>
      </c>
      <c r="I142" s="18" t="str">
        <f t="shared" si="12"/>
        <v>100</v>
      </c>
      <c r="J142" s="75">
        <v>251696667</v>
      </c>
      <c r="K142" s="82">
        <v>213620000</v>
      </c>
      <c r="L142" s="20">
        <v>100</v>
      </c>
      <c r="M142" s="20">
        <v>100</v>
      </c>
      <c r="N142" s="21">
        <f t="shared" si="9"/>
        <v>2.691051018773187E-2</v>
      </c>
      <c r="O142" s="87">
        <v>599661</v>
      </c>
      <c r="P142" s="87">
        <v>599661</v>
      </c>
      <c r="Q142" s="18" t="s">
        <v>351</v>
      </c>
      <c r="R142" s="18">
        <f t="shared" si="10"/>
        <v>100</v>
      </c>
      <c r="S142" s="20">
        <v>2</v>
      </c>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2:43" ht="75" customHeight="1" x14ac:dyDescent="0.2">
      <c r="B143" s="5" t="str">
        <f t="shared" si="11"/>
        <v>2023257540167</v>
      </c>
      <c r="C143" s="76" t="s">
        <v>339</v>
      </c>
      <c r="D143" s="68" t="s">
        <v>154</v>
      </c>
      <c r="E143" s="69">
        <v>19957</v>
      </c>
      <c r="F143" s="79" t="s">
        <v>203</v>
      </c>
      <c r="G143" s="72">
        <v>175</v>
      </c>
      <c r="H143" s="72">
        <v>175</v>
      </c>
      <c r="I143" s="18">
        <f t="shared" si="12"/>
        <v>100</v>
      </c>
      <c r="J143" s="75">
        <v>47000000</v>
      </c>
      <c r="K143" s="82">
        <v>4433379932.5</v>
      </c>
      <c r="L143" s="20">
        <v>100</v>
      </c>
      <c r="M143" s="20">
        <v>100</v>
      </c>
      <c r="N143" s="21">
        <f t="shared" si="9"/>
        <v>5.3272764166544463E-5</v>
      </c>
      <c r="O143" s="87">
        <v>831259</v>
      </c>
      <c r="P143" s="87">
        <v>831259</v>
      </c>
      <c r="Q143" s="18">
        <v>100</v>
      </c>
      <c r="R143" s="18">
        <f t="shared" si="10"/>
        <v>100</v>
      </c>
      <c r="S143" s="20">
        <v>2</v>
      </c>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2:43" ht="75" customHeight="1" x14ac:dyDescent="0.2">
      <c r="B144" s="5" t="str">
        <f t="shared" si="11"/>
        <v>2023257540168</v>
      </c>
      <c r="C144" s="76" t="s">
        <v>340</v>
      </c>
      <c r="D144" s="77" t="s">
        <v>155</v>
      </c>
      <c r="E144" s="69">
        <v>0</v>
      </c>
      <c r="F144" s="79" t="s">
        <v>644</v>
      </c>
      <c r="G144" s="72">
        <v>0</v>
      </c>
      <c r="H144" s="72">
        <v>0</v>
      </c>
      <c r="I144" s="18" t="str">
        <f t="shared" si="12"/>
        <v>-</v>
      </c>
      <c r="J144" s="75">
        <v>3808745167.0999999</v>
      </c>
      <c r="K144" s="82">
        <v>917433490.5</v>
      </c>
      <c r="L144" s="20">
        <v>100</v>
      </c>
      <c r="M144" s="20">
        <v>100</v>
      </c>
      <c r="N144" s="21">
        <v>0</v>
      </c>
      <c r="O144" s="87">
        <v>831259</v>
      </c>
      <c r="P144" s="87">
        <v>831259</v>
      </c>
      <c r="Q144" s="18" t="s">
        <v>352</v>
      </c>
      <c r="R144" s="18">
        <v>0</v>
      </c>
      <c r="S144" s="20">
        <v>2</v>
      </c>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2:43" ht="75" customHeight="1" x14ac:dyDescent="0.2">
      <c r="B145" s="5" t="str">
        <f t="shared" si="11"/>
        <v>2023257540173</v>
      </c>
      <c r="C145" s="76" t="s">
        <v>341</v>
      </c>
      <c r="D145" s="68" t="s">
        <v>156</v>
      </c>
      <c r="E145" s="69">
        <v>0</v>
      </c>
      <c r="F145" s="79" t="s">
        <v>645</v>
      </c>
      <c r="G145" s="72">
        <v>0.17</v>
      </c>
      <c r="H145" s="72">
        <v>0.14000000000000001</v>
      </c>
      <c r="I145" s="18">
        <f t="shared" si="12"/>
        <v>82.352941176470594</v>
      </c>
      <c r="J145" s="75">
        <v>645000000</v>
      </c>
      <c r="K145" s="82">
        <v>234700000</v>
      </c>
      <c r="L145" s="20">
        <v>100</v>
      </c>
      <c r="M145" s="20">
        <v>100</v>
      </c>
      <c r="N145" s="21">
        <f t="shared" si="9"/>
        <v>6.8961100192427488E-2</v>
      </c>
      <c r="O145" s="87">
        <v>599661</v>
      </c>
      <c r="P145" s="87">
        <v>599661</v>
      </c>
      <c r="Q145" s="18">
        <v>82.352941176470594</v>
      </c>
      <c r="R145" s="18">
        <f t="shared" si="10"/>
        <v>91.176470588235304</v>
      </c>
      <c r="S145" s="20">
        <v>2</v>
      </c>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2:43" ht="75" customHeight="1" x14ac:dyDescent="0.2">
      <c r="B146" s="5" t="str">
        <f t="shared" si="11"/>
        <v>2023257540175</v>
      </c>
      <c r="C146" s="76" t="s">
        <v>342</v>
      </c>
      <c r="D146" s="68" t="s">
        <v>157</v>
      </c>
      <c r="E146" s="69">
        <v>0</v>
      </c>
      <c r="F146" s="79" t="s">
        <v>646</v>
      </c>
      <c r="G146" s="72">
        <v>0.25</v>
      </c>
      <c r="H146" s="72">
        <v>0.25</v>
      </c>
      <c r="I146" s="18">
        <f t="shared" si="12"/>
        <v>100</v>
      </c>
      <c r="J146" s="75">
        <v>756643433.55999994</v>
      </c>
      <c r="K146" s="82">
        <v>190715195</v>
      </c>
      <c r="L146" s="20">
        <v>100</v>
      </c>
      <c r="M146" s="20">
        <v>100</v>
      </c>
      <c r="N146" s="21">
        <f t="shared" si="9"/>
        <v>8.0897618033602348E-2</v>
      </c>
      <c r="O146" s="87">
        <v>808288</v>
      </c>
      <c r="P146" s="87">
        <v>808288</v>
      </c>
      <c r="Q146" s="18">
        <v>100</v>
      </c>
      <c r="R146" s="18">
        <f t="shared" si="10"/>
        <v>100</v>
      </c>
      <c r="S146" s="20">
        <v>2</v>
      </c>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2:43" ht="75" customHeight="1" x14ac:dyDescent="0.2">
      <c r="B147" s="5" t="str">
        <f t="shared" si="11"/>
        <v>2023257540176</v>
      </c>
      <c r="C147" s="76" t="s">
        <v>343</v>
      </c>
      <c r="D147" s="77" t="s">
        <v>158</v>
      </c>
      <c r="E147" s="69">
        <v>0</v>
      </c>
      <c r="F147" s="79" t="s">
        <v>647</v>
      </c>
      <c r="G147" s="72">
        <v>0.25</v>
      </c>
      <c r="H147" s="72">
        <v>0.25</v>
      </c>
      <c r="I147" s="18">
        <f t="shared" si="12"/>
        <v>100</v>
      </c>
      <c r="J147" s="75">
        <v>782303333</v>
      </c>
      <c r="K147" s="82">
        <v>746337544</v>
      </c>
      <c r="L147" s="20">
        <v>100</v>
      </c>
      <c r="M147" s="20">
        <v>100</v>
      </c>
      <c r="N147" s="21">
        <f t="shared" si="9"/>
        <v>8.7671722431797647E-2</v>
      </c>
      <c r="O147" s="87">
        <v>10733</v>
      </c>
      <c r="P147" s="87">
        <v>10733</v>
      </c>
      <c r="Q147" s="18">
        <v>100</v>
      </c>
      <c r="R147" s="18">
        <f t="shared" si="10"/>
        <v>100</v>
      </c>
      <c r="S147" s="20">
        <v>2</v>
      </c>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2:43" ht="75" customHeight="1" x14ac:dyDescent="0.2">
      <c r="B148" s="5" t="str">
        <f t="shared" si="11"/>
        <v>2023257540177</v>
      </c>
      <c r="C148" s="76" t="s">
        <v>344</v>
      </c>
      <c r="D148" s="77" t="s">
        <v>159</v>
      </c>
      <c r="E148" s="69">
        <v>0</v>
      </c>
      <c r="F148" s="79" t="s">
        <v>648</v>
      </c>
      <c r="G148" s="72">
        <v>0</v>
      </c>
      <c r="H148" s="72">
        <v>0</v>
      </c>
      <c r="I148" s="18" t="str">
        <f t="shared" si="12"/>
        <v>-</v>
      </c>
      <c r="J148" s="75">
        <v>186000000</v>
      </c>
      <c r="K148" s="82">
        <v>178000000</v>
      </c>
      <c r="L148" s="20">
        <v>100</v>
      </c>
      <c r="M148" s="20">
        <v>100</v>
      </c>
      <c r="N148" s="21">
        <v>0</v>
      </c>
      <c r="O148" s="87">
        <v>831259</v>
      </c>
      <c r="P148" s="87">
        <v>831259</v>
      </c>
      <c r="Q148" s="18" t="s">
        <v>352</v>
      </c>
      <c r="R148" s="18"/>
      <c r="S148" s="20">
        <v>2</v>
      </c>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2:43" ht="75" customHeight="1" x14ac:dyDescent="0.2">
      <c r="B149" s="5" t="str">
        <f t="shared" si="11"/>
        <v>2023257540178</v>
      </c>
      <c r="C149" s="76" t="s">
        <v>345</v>
      </c>
      <c r="D149" s="77" t="s">
        <v>160</v>
      </c>
      <c r="E149" s="69">
        <v>0</v>
      </c>
      <c r="F149" s="79" t="s">
        <v>649</v>
      </c>
      <c r="G149" s="72">
        <v>1000</v>
      </c>
      <c r="H149" s="72">
        <v>1857</v>
      </c>
      <c r="I149" s="18" t="str">
        <f t="shared" si="12"/>
        <v>100</v>
      </c>
      <c r="J149" s="75">
        <v>80000000</v>
      </c>
      <c r="K149" s="82">
        <v>62370000</v>
      </c>
      <c r="L149" s="20">
        <v>100</v>
      </c>
      <c r="M149" s="20">
        <v>100</v>
      </c>
      <c r="N149" s="21">
        <v>0</v>
      </c>
      <c r="O149" s="87">
        <v>0</v>
      </c>
      <c r="P149" s="87">
        <v>0</v>
      </c>
      <c r="Q149" s="18" t="s">
        <v>351</v>
      </c>
      <c r="R149" s="18">
        <v>0</v>
      </c>
      <c r="S149" s="20">
        <v>2</v>
      </c>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2:43" ht="85.5" customHeight="1" x14ac:dyDescent="0.2">
      <c r="B150" s="5" t="str">
        <f t="shared" si="11"/>
        <v>2023257540179</v>
      </c>
      <c r="C150" s="76" t="s">
        <v>346</v>
      </c>
      <c r="D150" s="68" t="s">
        <v>161</v>
      </c>
      <c r="E150" s="69">
        <v>791</v>
      </c>
      <c r="F150" s="79" t="s">
        <v>650</v>
      </c>
      <c r="G150" s="72">
        <v>90</v>
      </c>
      <c r="H150" s="72">
        <v>90</v>
      </c>
      <c r="I150" s="18">
        <f t="shared" si="12"/>
        <v>100</v>
      </c>
      <c r="J150" s="75">
        <v>30000000</v>
      </c>
      <c r="K150" s="82">
        <v>20131422.600000001</v>
      </c>
      <c r="L150" s="20">
        <v>100</v>
      </c>
      <c r="M150" s="20">
        <v>100</v>
      </c>
      <c r="N150" s="21">
        <v>0</v>
      </c>
      <c r="O150" s="87">
        <v>31</v>
      </c>
      <c r="P150" s="87">
        <v>31</v>
      </c>
      <c r="Q150" s="18">
        <v>100</v>
      </c>
      <c r="R150" s="18">
        <f t="shared" si="10"/>
        <v>100</v>
      </c>
      <c r="S150" s="20">
        <v>2</v>
      </c>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2:43" ht="75" customHeight="1" x14ac:dyDescent="0.2">
      <c r="B151" s="5" t="str">
        <f t="shared" si="11"/>
        <v>2023257540181</v>
      </c>
      <c r="C151" s="76" t="s">
        <v>347</v>
      </c>
      <c r="D151" s="68" t="s">
        <v>162</v>
      </c>
      <c r="E151" s="69">
        <v>0.3</v>
      </c>
      <c r="F151" s="79" t="s">
        <v>204</v>
      </c>
      <c r="G151" s="72">
        <v>0.2</v>
      </c>
      <c r="H151" s="72">
        <v>0.03</v>
      </c>
      <c r="I151" s="18">
        <f t="shared" si="12"/>
        <v>15</v>
      </c>
      <c r="J151" s="75">
        <v>345464733</v>
      </c>
      <c r="K151" s="82">
        <v>181214276</v>
      </c>
      <c r="L151" s="20">
        <v>100</v>
      </c>
      <c r="M151" s="20">
        <v>100</v>
      </c>
      <c r="N151" s="21">
        <f t="shared" si="9"/>
        <v>1.0562111677261277E-2</v>
      </c>
      <c r="O151" s="87">
        <v>14109</v>
      </c>
      <c r="P151" s="87">
        <v>14109</v>
      </c>
      <c r="Q151" s="18">
        <v>15</v>
      </c>
      <c r="R151" s="18">
        <f t="shared" si="10"/>
        <v>57.5</v>
      </c>
      <c r="S151" s="20">
        <v>2</v>
      </c>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2:43" ht="75" customHeight="1" x14ac:dyDescent="0.2">
      <c r="B152" s="5" t="str">
        <f t="shared" si="11"/>
        <v>2023257540183</v>
      </c>
      <c r="C152" s="76" t="s">
        <v>348</v>
      </c>
      <c r="D152" s="68" t="s">
        <v>163</v>
      </c>
      <c r="E152" s="69">
        <v>0</v>
      </c>
      <c r="F152" s="79" t="s">
        <v>205</v>
      </c>
      <c r="G152" s="72">
        <v>0.2</v>
      </c>
      <c r="H152" s="72">
        <v>0.27</v>
      </c>
      <c r="I152" s="18" t="str">
        <f t="shared" si="12"/>
        <v>100</v>
      </c>
      <c r="J152" s="75">
        <v>22542300</v>
      </c>
      <c r="K152" s="82">
        <v>21600000</v>
      </c>
      <c r="L152" s="20">
        <v>100</v>
      </c>
      <c r="M152" s="20">
        <v>100</v>
      </c>
      <c r="N152" s="21">
        <v>0</v>
      </c>
      <c r="O152" s="87">
        <v>55630</v>
      </c>
      <c r="P152" s="87">
        <v>55630</v>
      </c>
      <c r="Q152" s="18" t="s">
        <v>351</v>
      </c>
      <c r="R152" s="18">
        <f t="shared" si="10"/>
        <v>100</v>
      </c>
      <c r="S152" s="20">
        <v>2</v>
      </c>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2:43" ht="75" customHeight="1" x14ac:dyDescent="0.2">
      <c r="B153" s="5" t="str">
        <f t="shared" si="11"/>
        <v>2023257540184</v>
      </c>
      <c r="C153" s="76" t="s">
        <v>349</v>
      </c>
      <c r="D153" s="68" t="s">
        <v>164</v>
      </c>
      <c r="E153" s="69">
        <v>0</v>
      </c>
      <c r="F153" s="79" t="s">
        <v>206</v>
      </c>
      <c r="G153" s="72">
        <v>0.25</v>
      </c>
      <c r="H153" s="72">
        <v>0.15</v>
      </c>
      <c r="I153" s="18">
        <f t="shared" si="12"/>
        <v>60</v>
      </c>
      <c r="J153" s="75">
        <v>1602860976.76</v>
      </c>
      <c r="K153" s="82">
        <v>2050448351</v>
      </c>
      <c r="L153" s="20">
        <v>100</v>
      </c>
      <c r="M153" s="20">
        <v>100</v>
      </c>
      <c r="N153" s="21">
        <f t="shared" si="9"/>
        <v>8.0378258872362454E-2</v>
      </c>
      <c r="O153" s="87">
        <v>60000</v>
      </c>
      <c r="P153" s="87">
        <v>60000</v>
      </c>
      <c r="Q153" s="18">
        <v>60</v>
      </c>
      <c r="R153" s="18">
        <f t="shared" si="10"/>
        <v>80</v>
      </c>
      <c r="S153" s="20">
        <v>2</v>
      </c>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2:43" ht="75" customHeight="1" x14ac:dyDescent="0.2">
      <c r="B154" s="5" t="str">
        <f t="shared" si="11"/>
        <v>2023257540185</v>
      </c>
      <c r="C154" s="76" t="s">
        <v>350</v>
      </c>
      <c r="D154" s="68" t="s">
        <v>165</v>
      </c>
      <c r="E154" s="69" t="s">
        <v>28</v>
      </c>
      <c r="F154" s="79" t="s">
        <v>651</v>
      </c>
      <c r="G154" s="72">
        <v>0.33</v>
      </c>
      <c r="H154" s="72">
        <v>0.36</v>
      </c>
      <c r="I154" s="18" t="str">
        <f t="shared" si="12"/>
        <v>100</v>
      </c>
      <c r="J154" s="75">
        <v>670004819.80999994</v>
      </c>
      <c r="K154" s="82">
        <v>618854819.80999994</v>
      </c>
      <c r="L154" s="20">
        <v>100</v>
      </c>
      <c r="M154" s="20">
        <v>100</v>
      </c>
      <c r="N154" s="21">
        <f t="shared" si="9"/>
        <v>8.4605793673910454E-2</v>
      </c>
      <c r="O154" s="87">
        <v>500</v>
      </c>
      <c r="P154" s="87">
        <v>500</v>
      </c>
      <c r="Q154" s="18" t="s">
        <v>351</v>
      </c>
      <c r="R154" s="18">
        <f t="shared" si="10"/>
        <v>100</v>
      </c>
      <c r="S154" s="20">
        <v>2</v>
      </c>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2:43" ht="75" customHeight="1" x14ac:dyDescent="0.2">
      <c r="B155" s="5" t="str">
        <f t="shared" si="11"/>
        <v/>
      </c>
      <c r="C155" s="67"/>
      <c r="D155" s="68"/>
      <c r="E155" s="69"/>
      <c r="F155" s="70"/>
      <c r="G155" s="72"/>
      <c r="H155" s="72"/>
      <c r="I155" s="18"/>
      <c r="J155" s="20"/>
      <c r="K155" s="20"/>
      <c r="L155" s="20"/>
      <c r="M155" s="20"/>
      <c r="N155" s="21" t="str">
        <f t="shared" si="9"/>
        <v>-</v>
      </c>
      <c r="O155" s="22"/>
      <c r="P155" s="90"/>
      <c r="Q155" s="18"/>
      <c r="R155" s="18" t="str">
        <f t="shared" si="10"/>
        <v>-</v>
      </c>
      <c r="S155" s="20"/>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2:43" ht="75" customHeight="1" x14ac:dyDescent="0.2">
      <c r="B156" s="5" t="str">
        <f t="shared" si="11"/>
        <v/>
      </c>
      <c r="C156" s="67"/>
      <c r="D156" s="68"/>
      <c r="E156" s="69"/>
      <c r="F156" s="70"/>
      <c r="G156" s="72"/>
      <c r="H156" s="72"/>
      <c r="I156" s="18"/>
      <c r="J156" s="20"/>
      <c r="K156" s="20"/>
      <c r="L156" s="20"/>
      <c r="M156" s="20"/>
      <c r="N156" s="21" t="str">
        <f t="shared" si="9"/>
        <v>-</v>
      </c>
      <c r="O156" s="22"/>
      <c r="P156" s="90"/>
      <c r="Q156" s="18"/>
      <c r="R156" s="18" t="str">
        <f t="shared" si="10"/>
        <v>-</v>
      </c>
      <c r="S156" s="20"/>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2:43" ht="75" customHeight="1" x14ac:dyDescent="0.2">
      <c r="B157" s="5" t="str">
        <f t="shared" si="11"/>
        <v/>
      </c>
      <c r="C157" s="67"/>
      <c r="D157" s="68"/>
      <c r="E157" s="69"/>
      <c r="F157" s="70"/>
      <c r="G157" s="72"/>
      <c r="H157" s="72"/>
      <c r="I157" s="18"/>
      <c r="J157" s="20"/>
      <c r="K157" s="20"/>
      <c r="L157" s="20"/>
      <c r="M157" s="20"/>
      <c r="N157" s="21" t="str">
        <f t="shared" si="9"/>
        <v>-</v>
      </c>
      <c r="O157" s="22"/>
      <c r="P157" s="90"/>
      <c r="Q157" s="18"/>
      <c r="R157" s="18" t="str">
        <f t="shared" si="10"/>
        <v>-</v>
      </c>
      <c r="S157" s="20"/>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2:43" ht="75" customHeight="1" x14ac:dyDescent="0.2">
      <c r="B158" s="5" t="str">
        <f t="shared" si="11"/>
        <v/>
      </c>
      <c r="C158" s="67"/>
      <c r="D158" s="68"/>
      <c r="E158" s="69"/>
      <c r="F158" s="70"/>
      <c r="G158" s="72"/>
      <c r="H158" s="72"/>
      <c r="I158" s="18"/>
      <c r="J158" s="20"/>
      <c r="K158" s="20"/>
      <c r="L158" s="20"/>
      <c r="M158" s="20"/>
      <c r="N158" s="21" t="str">
        <f t="shared" si="9"/>
        <v>-</v>
      </c>
      <c r="O158" s="22"/>
      <c r="P158" s="90"/>
      <c r="Q158" s="18"/>
      <c r="R158" s="18" t="str">
        <f t="shared" si="10"/>
        <v>-</v>
      </c>
      <c r="S158" s="20"/>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2:43" ht="75" customHeight="1" x14ac:dyDescent="0.2">
      <c r="B159" s="5" t="str">
        <f t="shared" si="11"/>
        <v/>
      </c>
      <c r="C159" s="67"/>
      <c r="D159" s="68"/>
      <c r="E159" s="69"/>
      <c r="F159" s="70"/>
      <c r="G159" s="72"/>
      <c r="H159" s="72"/>
      <c r="I159" s="18"/>
      <c r="J159" s="20"/>
      <c r="K159" s="20"/>
      <c r="L159" s="20"/>
      <c r="M159" s="20"/>
      <c r="N159" s="21" t="str">
        <f t="shared" si="9"/>
        <v>-</v>
      </c>
      <c r="O159" s="22"/>
      <c r="P159" s="90"/>
      <c r="Q159" s="18"/>
      <c r="R159" s="18" t="str">
        <f t="shared" si="10"/>
        <v>-</v>
      </c>
      <c r="S159" s="20"/>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2:43" ht="75" customHeight="1" x14ac:dyDescent="0.2">
      <c r="B160" s="5" t="str">
        <f t="shared" si="11"/>
        <v/>
      </c>
      <c r="C160" s="67"/>
      <c r="D160" s="68"/>
      <c r="E160" s="69"/>
      <c r="F160" s="70"/>
      <c r="G160" s="72"/>
      <c r="H160" s="72"/>
      <c r="I160" s="18"/>
      <c r="J160" s="20"/>
      <c r="K160" s="20"/>
      <c r="L160" s="20"/>
      <c r="M160" s="20"/>
      <c r="N160" s="21" t="str">
        <f t="shared" si="9"/>
        <v>-</v>
      </c>
      <c r="O160" s="22"/>
      <c r="P160" s="90"/>
      <c r="Q160" s="18"/>
      <c r="R160" s="18" t="str">
        <f t="shared" si="10"/>
        <v>-</v>
      </c>
      <c r="S160" s="20"/>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2:43" ht="75" customHeight="1" x14ac:dyDescent="0.2">
      <c r="B161" s="5" t="str">
        <f t="shared" si="11"/>
        <v/>
      </c>
      <c r="C161" s="67"/>
      <c r="D161" s="68"/>
      <c r="E161" s="69"/>
      <c r="F161" s="70"/>
      <c r="G161" s="72"/>
      <c r="H161" s="72"/>
      <c r="I161" s="18"/>
      <c r="J161" s="20"/>
      <c r="K161" s="20"/>
      <c r="L161" s="20"/>
      <c r="M161" s="20"/>
      <c r="N161" s="21" t="str">
        <f t="shared" si="9"/>
        <v>-</v>
      </c>
      <c r="O161" s="22"/>
      <c r="P161" s="90"/>
      <c r="Q161" s="18"/>
      <c r="R161" s="18" t="str">
        <f t="shared" si="10"/>
        <v>-</v>
      </c>
      <c r="S161" s="20"/>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2:43" ht="75" customHeight="1" x14ac:dyDescent="0.2">
      <c r="B162" s="5" t="str">
        <f t="shared" si="11"/>
        <v/>
      </c>
      <c r="C162" s="67"/>
      <c r="D162" s="68"/>
      <c r="E162" s="69"/>
      <c r="F162" s="70"/>
      <c r="G162" s="72"/>
      <c r="H162" s="72"/>
      <c r="I162" s="18"/>
      <c r="J162" s="20"/>
      <c r="K162" s="20"/>
      <c r="L162" s="20"/>
      <c r="M162" s="20"/>
      <c r="N162" s="21" t="str">
        <f t="shared" si="9"/>
        <v>-</v>
      </c>
      <c r="O162" s="22"/>
      <c r="P162" s="90"/>
      <c r="Q162" s="18"/>
      <c r="R162" s="18" t="str">
        <f t="shared" si="10"/>
        <v>-</v>
      </c>
      <c r="S162" s="20"/>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2:43" ht="75" customHeight="1" x14ac:dyDescent="0.2">
      <c r="B163" s="5" t="str">
        <f t="shared" si="11"/>
        <v/>
      </c>
      <c r="C163" s="67"/>
      <c r="D163" s="68"/>
      <c r="E163" s="69"/>
      <c r="F163" s="70"/>
      <c r="G163" s="72"/>
      <c r="H163" s="72"/>
      <c r="I163" s="18"/>
      <c r="J163" s="20"/>
      <c r="K163" s="20"/>
      <c r="L163" s="20"/>
      <c r="M163" s="20"/>
      <c r="N163" s="21" t="str">
        <f t="shared" si="9"/>
        <v>-</v>
      </c>
      <c r="O163" s="22"/>
      <c r="P163" s="90"/>
      <c r="Q163" s="18"/>
      <c r="R163" s="18" t="str">
        <f t="shared" si="10"/>
        <v>-</v>
      </c>
      <c r="S163" s="20"/>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2:43" ht="75" customHeight="1" x14ac:dyDescent="0.2">
      <c r="B164" s="5" t="str">
        <f t="shared" si="11"/>
        <v/>
      </c>
      <c r="C164" s="67"/>
      <c r="D164" s="68"/>
      <c r="E164" s="69"/>
      <c r="F164" s="70"/>
      <c r="G164" s="72"/>
      <c r="H164" s="72"/>
      <c r="I164" s="18"/>
      <c r="J164" s="20"/>
      <c r="K164" s="20"/>
      <c r="L164" s="20"/>
      <c r="M164" s="20"/>
      <c r="N164" s="21" t="str">
        <f t="shared" si="9"/>
        <v>-</v>
      </c>
      <c r="O164" s="22"/>
      <c r="P164" s="90"/>
      <c r="Q164" s="18"/>
      <c r="R164" s="18" t="str">
        <f t="shared" si="10"/>
        <v>-</v>
      </c>
      <c r="S164" s="20"/>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2:43" ht="75" customHeight="1" x14ac:dyDescent="0.2">
      <c r="B165" s="5" t="str">
        <f t="shared" si="11"/>
        <v/>
      </c>
      <c r="C165" s="67"/>
      <c r="D165" s="68"/>
      <c r="E165" s="69"/>
      <c r="F165" s="70"/>
      <c r="G165" s="72"/>
      <c r="H165" s="72"/>
      <c r="I165" s="18"/>
      <c r="J165" s="20"/>
      <c r="K165" s="20"/>
      <c r="L165" s="20"/>
      <c r="M165" s="20"/>
      <c r="N165" s="21" t="str">
        <f t="shared" si="9"/>
        <v>-</v>
      </c>
      <c r="O165" s="22"/>
      <c r="P165" s="90"/>
      <c r="Q165" s="18"/>
      <c r="R165" s="18" t="str">
        <f t="shared" si="10"/>
        <v>-</v>
      </c>
      <c r="S165" s="20"/>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2:43" ht="75" customHeight="1" x14ac:dyDescent="0.2">
      <c r="B166" s="5" t="str">
        <f t="shared" si="11"/>
        <v/>
      </c>
      <c r="C166" s="67"/>
      <c r="D166" s="68"/>
      <c r="E166" s="69"/>
      <c r="F166" s="70"/>
      <c r="G166" s="72"/>
      <c r="H166" s="73"/>
      <c r="I166" s="18"/>
      <c r="J166" s="20"/>
      <c r="K166" s="20"/>
      <c r="L166" s="20"/>
      <c r="M166" s="20"/>
      <c r="N166" s="21" t="str">
        <f t="shared" si="9"/>
        <v>-</v>
      </c>
      <c r="O166" s="22"/>
      <c r="P166" s="90"/>
      <c r="Q166" s="18"/>
      <c r="R166" s="18" t="str">
        <f t="shared" si="10"/>
        <v>-</v>
      </c>
      <c r="S166" s="20"/>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2:43" ht="75" customHeight="1" x14ac:dyDescent="0.2">
      <c r="B167" s="5" t="str">
        <f t="shared" si="11"/>
        <v/>
      </c>
      <c r="C167" s="67"/>
      <c r="D167" s="68"/>
      <c r="E167" s="69"/>
      <c r="F167" s="70"/>
      <c r="G167" s="72"/>
      <c r="H167" s="72"/>
      <c r="I167" s="18"/>
      <c r="J167" s="20"/>
      <c r="K167" s="20"/>
      <c r="L167" s="20"/>
      <c r="M167" s="20"/>
      <c r="N167" s="21" t="str">
        <f t="shared" si="9"/>
        <v>-</v>
      </c>
      <c r="O167" s="22"/>
      <c r="P167" s="90"/>
      <c r="Q167" s="18"/>
      <c r="R167" s="18" t="str">
        <f t="shared" si="10"/>
        <v>-</v>
      </c>
      <c r="S167" s="20"/>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2:43" ht="75" customHeight="1" x14ac:dyDescent="0.2">
      <c r="B168" s="5" t="str">
        <f t="shared" si="11"/>
        <v/>
      </c>
      <c r="C168" s="67"/>
      <c r="D168" s="68"/>
      <c r="E168" s="69"/>
      <c r="F168" s="70"/>
      <c r="G168" s="72"/>
      <c r="H168" s="72"/>
      <c r="I168" s="18"/>
      <c r="J168" s="20"/>
      <c r="K168" s="20"/>
      <c r="L168" s="20"/>
      <c r="M168" s="20"/>
      <c r="N168" s="21" t="str">
        <f t="shared" si="9"/>
        <v>-</v>
      </c>
      <c r="O168" s="22"/>
      <c r="P168" s="90"/>
      <c r="Q168" s="18"/>
      <c r="R168" s="18" t="str">
        <f t="shared" si="10"/>
        <v>-</v>
      </c>
      <c r="S168" s="20"/>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2:43" ht="75" customHeight="1" x14ac:dyDescent="0.2">
      <c r="B169" s="5" t="str">
        <f t="shared" si="11"/>
        <v/>
      </c>
      <c r="C169" s="67"/>
      <c r="D169" s="68"/>
      <c r="E169" s="69"/>
      <c r="F169" s="70"/>
      <c r="G169" s="72"/>
      <c r="H169" s="72"/>
      <c r="I169" s="18"/>
      <c r="J169" s="20"/>
      <c r="K169" s="20"/>
      <c r="L169" s="20"/>
      <c r="M169" s="20"/>
      <c r="N169" s="21" t="str">
        <f t="shared" si="9"/>
        <v>-</v>
      </c>
      <c r="O169" s="22"/>
      <c r="P169" s="90"/>
      <c r="Q169" s="18"/>
      <c r="R169" s="18" t="str">
        <f t="shared" si="10"/>
        <v>-</v>
      </c>
      <c r="S169" s="20"/>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2:43" ht="75" customHeight="1" x14ac:dyDescent="0.2">
      <c r="B170" s="5" t="str">
        <f t="shared" si="11"/>
        <v/>
      </c>
      <c r="C170" s="67"/>
      <c r="D170" s="68"/>
      <c r="E170" s="69"/>
      <c r="F170" s="70"/>
      <c r="G170" s="72"/>
      <c r="H170" s="72"/>
      <c r="I170" s="18"/>
      <c r="J170" s="20"/>
      <c r="K170" s="20"/>
      <c r="L170" s="20"/>
      <c r="M170" s="20"/>
      <c r="N170" s="21" t="str">
        <f t="shared" si="9"/>
        <v>-</v>
      </c>
      <c r="O170" s="22"/>
      <c r="P170" s="90"/>
      <c r="Q170" s="18"/>
      <c r="R170" s="18" t="str">
        <f t="shared" si="10"/>
        <v>-</v>
      </c>
      <c r="S170" s="20"/>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2:43" ht="75" customHeight="1" x14ac:dyDescent="0.2">
      <c r="B171" s="5" t="str">
        <f t="shared" si="11"/>
        <v/>
      </c>
      <c r="C171" s="67"/>
      <c r="D171" s="68"/>
      <c r="E171" s="69"/>
      <c r="F171" s="70"/>
      <c r="G171" s="72"/>
      <c r="H171" s="72"/>
      <c r="I171" s="18"/>
      <c r="J171" s="20"/>
      <c r="K171" s="20"/>
      <c r="L171" s="20"/>
      <c r="M171" s="20"/>
      <c r="N171" s="21" t="str">
        <f t="shared" si="9"/>
        <v>-</v>
      </c>
      <c r="O171" s="22"/>
      <c r="P171" s="90"/>
      <c r="Q171" s="18"/>
      <c r="R171" s="18" t="str">
        <f t="shared" si="10"/>
        <v>-</v>
      </c>
      <c r="S171" s="20"/>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2:43" ht="75" customHeight="1" x14ac:dyDescent="0.2">
      <c r="B172" s="5" t="str">
        <f t="shared" si="11"/>
        <v/>
      </c>
      <c r="C172" s="67"/>
      <c r="D172" s="68"/>
      <c r="E172" s="69"/>
      <c r="F172" s="70"/>
      <c r="G172" s="72"/>
      <c r="H172" s="72"/>
      <c r="I172" s="18"/>
      <c r="J172" s="20"/>
      <c r="K172" s="20"/>
      <c r="L172" s="20"/>
      <c r="M172" s="20"/>
      <c r="N172" s="21" t="str">
        <f t="shared" si="9"/>
        <v>-</v>
      </c>
      <c r="O172" s="22"/>
      <c r="P172" s="90"/>
      <c r="Q172" s="18"/>
      <c r="R172" s="18" t="str">
        <f t="shared" si="10"/>
        <v>-</v>
      </c>
      <c r="S172" s="20"/>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2:43" ht="75" customHeight="1" x14ac:dyDescent="0.2">
      <c r="B173" s="5" t="str">
        <f t="shared" si="11"/>
        <v/>
      </c>
      <c r="C173" s="67"/>
      <c r="D173" s="68"/>
      <c r="E173" s="69"/>
      <c r="F173" s="70"/>
      <c r="G173" s="72"/>
      <c r="H173" s="72"/>
      <c r="I173" s="18"/>
      <c r="J173" s="20"/>
      <c r="K173" s="20"/>
      <c r="L173" s="20"/>
      <c r="M173" s="20"/>
      <c r="N173" s="21" t="str">
        <f t="shared" si="9"/>
        <v>-</v>
      </c>
      <c r="O173" s="22"/>
      <c r="P173" s="90"/>
      <c r="Q173" s="18"/>
      <c r="R173" s="18" t="str">
        <f t="shared" si="10"/>
        <v>-</v>
      </c>
      <c r="S173" s="20"/>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2:43" ht="75" customHeight="1" x14ac:dyDescent="0.2">
      <c r="B174" s="5" t="str">
        <f t="shared" si="11"/>
        <v/>
      </c>
      <c r="C174" s="67"/>
      <c r="D174" s="68"/>
      <c r="E174" s="69"/>
      <c r="F174" s="70"/>
      <c r="G174" s="72"/>
      <c r="H174" s="72"/>
      <c r="I174" s="18"/>
      <c r="J174" s="20"/>
      <c r="K174" s="20"/>
      <c r="L174" s="20"/>
      <c r="M174" s="20"/>
      <c r="N174" s="21" t="str">
        <f t="shared" si="9"/>
        <v>-</v>
      </c>
      <c r="O174" s="22"/>
      <c r="P174" s="90"/>
      <c r="Q174" s="18"/>
      <c r="R174" s="18" t="str">
        <f t="shared" si="10"/>
        <v>-</v>
      </c>
      <c r="S174" s="20"/>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2:43" ht="75" customHeight="1" x14ac:dyDescent="0.2">
      <c r="B175" s="5" t="str">
        <f t="shared" si="11"/>
        <v/>
      </c>
      <c r="C175" s="67"/>
      <c r="D175" s="68"/>
      <c r="E175" s="69"/>
      <c r="F175" s="70"/>
      <c r="G175" s="72"/>
      <c r="H175" s="72"/>
      <c r="I175" s="18"/>
      <c r="J175" s="20"/>
      <c r="K175" s="20"/>
      <c r="L175" s="20"/>
      <c r="M175" s="20"/>
      <c r="N175" s="21" t="str">
        <f t="shared" si="9"/>
        <v>-</v>
      </c>
      <c r="O175" s="22"/>
      <c r="P175" s="90"/>
      <c r="Q175" s="18"/>
      <c r="R175" s="18" t="str">
        <f t="shared" si="10"/>
        <v>-</v>
      </c>
      <c r="S175" s="20"/>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2:43" ht="75" customHeight="1" x14ac:dyDescent="0.2">
      <c r="B176" s="5" t="str">
        <f t="shared" si="11"/>
        <v/>
      </c>
      <c r="C176" s="67"/>
      <c r="D176" s="68"/>
      <c r="E176" s="69"/>
      <c r="F176" s="70"/>
      <c r="G176" s="72"/>
      <c r="H176" s="72"/>
      <c r="I176" s="18"/>
      <c r="J176" s="20"/>
      <c r="K176" s="20"/>
      <c r="L176" s="20"/>
      <c r="M176" s="20"/>
      <c r="N176" s="21" t="str">
        <f t="shared" si="9"/>
        <v>-</v>
      </c>
      <c r="O176" s="22"/>
      <c r="P176" s="90"/>
      <c r="Q176" s="18"/>
      <c r="R176" s="18" t="str">
        <f t="shared" si="10"/>
        <v>-</v>
      </c>
      <c r="S176" s="20"/>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2:43" ht="75" customHeight="1" x14ac:dyDescent="0.2">
      <c r="B177" s="5" t="str">
        <f t="shared" si="11"/>
        <v/>
      </c>
      <c r="C177" s="67"/>
      <c r="D177" s="68"/>
      <c r="E177" s="69"/>
      <c r="F177" s="70"/>
      <c r="G177" s="72"/>
      <c r="H177" s="72"/>
      <c r="I177" s="18"/>
      <c r="J177" s="20"/>
      <c r="K177" s="20"/>
      <c r="L177" s="20"/>
      <c r="M177" s="20"/>
      <c r="N177" s="21" t="str">
        <f t="shared" si="9"/>
        <v>-</v>
      </c>
      <c r="O177" s="22"/>
      <c r="P177" s="90"/>
      <c r="Q177" s="18"/>
      <c r="R177" s="18" t="str">
        <f t="shared" si="10"/>
        <v>-</v>
      </c>
      <c r="S177" s="20"/>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2:43" ht="75" customHeight="1" x14ac:dyDescent="0.2">
      <c r="B178" s="5" t="str">
        <f t="shared" si="11"/>
        <v/>
      </c>
      <c r="C178" s="67"/>
      <c r="D178" s="68"/>
      <c r="E178" s="69"/>
      <c r="F178" s="70"/>
      <c r="G178" s="72"/>
      <c r="H178" s="72"/>
      <c r="I178" s="18"/>
      <c r="J178" s="20"/>
      <c r="K178" s="20"/>
      <c r="L178" s="20"/>
      <c r="M178" s="20"/>
      <c r="N178" s="21" t="str">
        <f t="shared" si="9"/>
        <v>-</v>
      </c>
      <c r="O178" s="22"/>
      <c r="P178" s="90"/>
      <c r="Q178" s="18"/>
      <c r="R178" s="18" t="str">
        <f t="shared" si="10"/>
        <v>-</v>
      </c>
      <c r="S178" s="20"/>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2:43" ht="75" customHeight="1" x14ac:dyDescent="0.2">
      <c r="B179" s="5" t="str">
        <f t="shared" si="11"/>
        <v/>
      </c>
      <c r="C179" s="67"/>
      <c r="D179" s="68"/>
      <c r="E179" s="69"/>
      <c r="F179" s="70"/>
      <c r="G179" s="72"/>
      <c r="H179" s="72"/>
      <c r="I179" s="18"/>
      <c r="J179" s="20"/>
      <c r="K179" s="20"/>
      <c r="L179" s="20"/>
      <c r="M179" s="20"/>
      <c r="N179" s="21" t="str">
        <f t="shared" si="9"/>
        <v>-</v>
      </c>
      <c r="O179" s="22"/>
      <c r="P179" s="90"/>
      <c r="Q179" s="18"/>
      <c r="R179" s="18" t="str">
        <f t="shared" si="10"/>
        <v>-</v>
      </c>
      <c r="S179" s="20"/>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2:43" ht="75" customHeight="1" x14ac:dyDescent="0.2">
      <c r="B180" s="5" t="str">
        <f t="shared" si="11"/>
        <v/>
      </c>
      <c r="C180" s="67"/>
      <c r="D180" s="68"/>
      <c r="E180" s="69"/>
      <c r="F180" s="70"/>
      <c r="G180" s="72"/>
      <c r="H180" s="72"/>
      <c r="I180" s="18"/>
      <c r="J180" s="20"/>
      <c r="K180" s="20"/>
      <c r="L180" s="20"/>
      <c r="M180" s="20"/>
      <c r="N180" s="21" t="str">
        <f t="shared" si="9"/>
        <v>-</v>
      </c>
      <c r="O180" s="22"/>
      <c r="P180" s="90"/>
      <c r="Q180" s="18"/>
      <c r="R180" s="18" t="str">
        <f t="shared" si="10"/>
        <v>-</v>
      </c>
      <c r="S180" s="20"/>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2:43" ht="75" customHeight="1" x14ac:dyDescent="0.2">
      <c r="B181" s="5" t="str">
        <f t="shared" si="11"/>
        <v/>
      </c>
      <c r="C181" s="67"/>
      <c r="D181" s="68"/>
      <c r="E181" s="69"/>
      <c r="F181" s="70"/>
      <c r="G181" s="72"/>
      <c r="H181" s="72"/>
      <c r="I181" s="18"/>
      <c r="J181" s="20"/>
      <c r="K181" s="20"/>
      <c r="L181" s="20"/>
      <c r="M181" s="20"/>
      <c r="N181" s="21" t="str">
        <f t="shared" si="9"/>
        <v>-</v>
      </c>
      <c r="O181" s="22"/>
      <c r="P181" s="90"/>
      <c r="Q181" s="18"/>
      <c r="R181" s="18" t="str">
        <f t="shared" si="10"/>
        <v>-</v>
      </c>
      <c r="S181" s="20"/>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2:43" ht="75" customHeight="1" x14ac:dyDescent="0.2">
      <c r="B182" s="5" t="str">
        <f t="shared" si="11"/>
        <v/>
      </c>
      <c r="C182" s="67"/>
      <c r="D182" s="68"/>
      <c r="E182" s="69"/>
      <c r="F182" s="70"/>
      <c r="G182" s="72"/>
      <c r="H182" s="72"/>
      <c r="I182" s="18"/>
      <c r="J182" s="20"/>
      <c r="K182" s="20"/>
      <c r="L182" s="20"/>
      <c r="M182" s="20"/>
      <c r="N182" s="21" t="str">
        <f t="shared" si="9"/>
        <v>-</v>
      </c>
      <c r="O182" s="22"/>
      <c r="P182" s="90"/>
      <c r="Q182" s="18"/>
      <c r="R182" s="18" t="str">
        <f t="shared" si="10"/>
        <v>-</v>
      </c>
      <c r="S182" s="20"/>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2:43" ht="75" customHeight="1" x14ac:dyDescent="0.2">
      <c r="B183" s="5" t="str">
        <f t="shared" si="11"/>
        <v/>
      </c>
      <c r="C183" s="67"/>
      <c r="D183" s="68"/>
      <c r="E183" s="69"/>
      <c r="F183" s="70"/>
      <c r="G183" s="72"/>
      <c r="H183" s="72"/>
      <c r="I183" s="18"/>
      <c r="J183" s="20"/>
      <c r="K183" s="20"/>
      <c r="L183" s="20"/>
      <c r="M183" s="20"/>
      <c r="N183" s="21" t="str">
        <f t="shared" si="9"/>
        <v>-</v>
      </c>
      <c r="O183" s="22"/>
      <c r="P183" s="90"/>
      <c r="Q183" s="18"/>
      <c r="R183" s="18" t="str">
        <f t="shared" si="10"/>
        <v>-</v>
      </c>
      <c r="S183" s="20"/>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2:43" ht="75" customHeight="1" x14ac:dyDescent="0.2">
      <c r="B184" s="5" t="str">
        <f t="shared" si="11"/>
        <v/>
      </c>
      <c r="C184" s="67"/>
      <c r="D184" s="68"/>
      <c r="E184" s="69"/>
      <c r="F184" s="70"/>
      <c r="G184" s="72"/>
      <c r="H184" s="72"/>
      <c r="I184" s="18"/>
      <c r="J184" s="20"/>
      <c r="K184" s="20"/>
      <c r="L184" s="20"/>
      <c r="M184" s="20"/>
      <c r="N184" s="21" t="str">
        <f t="shared" si="9"/>
        <v>-</v>
      </c>
      <c r="O184" s="22"/>
      <c r="P184" s="90"/>
      <c r="Q184" s="18"/>
      <c r="R184" s="18" t="str">
        <f t="shared" si="10"/>
        <v>-</v>
      </c>
      <c r="S184" s="20"/>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2:43" ht="75" customHeight="1" x14ac:dyDescent="0.2">
      <c r="B185" s="5" t="str">
        <f t="shared" si="11"/>
        <v/>
      </c>
      <c r="C185" s="67"/>
      <c r="D185" s="68"/>
      <c r="E185" s="69"/>
      <c r="F185" s="70"/>
      <c r="G185" s="72"/>
      <c r="H185" s="72"/>
      <c r="I185" s="18"/>
      <c r="J185" s="20"/>
      <c r="K185" s="20"/>
      <c r="L185" s="20"/>
      <c r="M185" s="20"/>
      <c r="N185" s="21" t="str">
        <f t="shared" si="9"/>
        <v>-</v>
      </c>
      <c r="O185" s="22"/>
      <c r="P185" s="90"/>
      <c r="Q185" s="18"/>
      <c r="R185" s="18" t="str">
        <f t="shared" si="10"/>
        <v>-</v>
      </c>
      <c r="S185" s="20"/>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2:43" ht="75" customHeight="1" x14ac:dyDescent="0.2">
      <c r="B186" s="5" t="str">
        <f t="shared" si="11"/>
        <v/>
      </c>
      <c r="C186" s="67"/>
      <c r="D186" s="68"/>
      <c r="E186" s="69"/>
      <c r="F186" s="70"/>
      <c r="G186" s="72"/>
      <c r="H186" s="72"/>
      <c r="I186" s="18"/>
      <c r="J186" s="20"/>
      <c r="K186" s="20"/>
      <c r="L186" s="20"/>
      <c r="M186" s="20"/>
      <c r="N186" s="21" t="str">
        <f t="shared" si="9"/>
        <v>-</v>
      </c>
      <c r="O186" s="22"/>
      <c r="P186" s="90"/>
      <c r="Q186" s="18"/>
      <c r="R186" s="18" t="str">
        <f t="shared" si="10"/>
        <v>-</v>
      </c>
      <c r="S186" s="20"/>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2:43" ht="75" customHeight="1" x14ac:dyDescent="0.2">
      <c r="B187" s="5" t="str">
        <f t="shared" si="11"/>
        <v/>
      </c>
      <c r="C187" s="67"/>
      <c r="D187" s="68"/>
      <c r="E187" s="69"/>
      <c r="F187" s="70"/>
      <c r="G187" s="72"/>
      <c r="H187" s="72"/>
      <c r="I187" s="18"/>
      <c r="J187" s="20"/>
      <c r="K187" s="20"/>
      <c r="L187" s="20"/>
      <c r="M187" s="20"/>
      <c r="N187" s="21" t="str">
        <f t="shared" si="9"/>
        <v>-</v>
      </c>
      <c r="O187" s="22"/>
      <c r="P187" s="90"/>
      <c r="Q187" s="18"/>
      <c r="R187" s="18" t="str">
        <f t="shared" si="10"/>
        <v>-</v>
      </c>
      <c r="S187" s="20"/>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2:43" ht="75" customHeight="1" x14ac:dyDescent="0.2">
      <c r="B188" s="5" t="str">
        <f t="shared" si="11"/>
        <v/>
      </c>
      <c r="C188" s="67"/>
      <c r="D188" s="68"/>
      <c r="E188" s="69"/>
      <c r="F188" s="70"/>
      <c r="G188" s="72"/>
      <c r="H188" s="72"/>
      <c r="I188" s="18"/>
      <c r="J188" s="20"/>
      <c r="K188" s="20"/>
      <c r="L188" s="20"/>
      <c r="M188" s="20"/>
      <c r="N188" s="21" t="str">
        <f t="shared" si="9"/>
        <v>-</v>
      </c>
      <c r="O188" s="22"/>
      <c r="P188" s="90"/>
      <c r="Q188" s="18"/>
      <c r="R188" s="18" t="str">
        <f t="shared" si="10"/>
        <v>-</v>
      </c>
      <c r="S188" s="20"/>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2:43" ht="75" customHeight="1" x14ac:dyDescent="0.2">
      <c r="B189" s="5" t="str">
        <f t="shared" si="11"/>
        <v/>
      </c>
      <c r="C189" s="67"/>
      <c r="D189" s="68"/>
      <c r="E189" s="69"/>
      <c r="F189" s="70"/>
      <c r="G189" s="72"/>
      <c r="H189" s="73"/>
      <c r="I189" s="18"/>
      <c r="J189" s="20"/>
      <c r="K189" s="20"/>
      <c r="L189" s="20"/>
      <c r="M189" s="20"/>
      <c r="N189" s="21" t="str">
        <f t="shared" ref="N189:N252" si="13">IF(ISERROR(H189/G189),"-",IF(AND((H189/(K189*M189))/(G189/(J189*L189))*100&gt;=0,(H189/(K189*M189))/(G189/(J189*L189))*100&lt;=120),(H189/(K189*M189))/(G189/(J189*L189))*100*(J189/SUM($J$11:$J$369)),100*(J189/SUM($J$11:$J$369))))</f>
        <v>-</v>
      </c>
      <c r="O189" s="22"/>
      <c r="P189" s="90"/>
      <c r="Q189" s="18"/>
      <c r="R189" s="18" t="str">
        <f t="shared" si="10"/>
        <v>-</v>
      </c>
      <c r="S189" s="20"/>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2:43" ht="75" customHeight="1" x14ac:dyDescent="0.2">
      <c r="B190" s="5" t="str">
        <f t="shared" si="11"/>
        <v/>
      </c>
      <c r="C190" s="67"/>
      <c r="D190" s="68"/>
      <c r="E190" s="69"/>
      <c r="F190" s="70"/>
      <c r="G190" s="72"/>
      <c r="H190" s="72"/>
      <c r="I190" s="18"/>
      <c r="J190" s="20"/>
      <c r="K190" s="20"/>
      <c r="L190" s="20"/>
      <c r="M190" s="20"/>
      <c r="N190" s="21" t="str">
        <f t="shared" si="13"/>
        <v>-</v>
      </c>
      <c r="O190" s="22"/>
      <c r="P190" s="90"/>
      <c r="Q190" s="18"/>
      <c r="R190" s="18" t="str">
        <f t="shared" si="10"/>
        <v>-</v>
      </c>
      <c r="S190" s="20"/>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2:43" ht="75" customHeight="1" x14ac:dyDescent="0.2">
      <c r="B191" s="5" t="str">
        <f t="shared" si="11"/>
        <v/>
      </c>
      <c r="C191" s="67"/>
      <c r="D191" s="68"/>
      <c r="E191" s="69"/>
      <c r="F191" s="70"/>
      <c r="G191" s="72"/>
      <c r="H191" s="72"/>
      <c r="I191" s="18"/>
      <c r="J191" s="20"/>
      <c r="K191" s="20"/>
      <c r="L191" s="20"/>
      <c r="M191" s="20"/>
      <c r="N191" s="21" t="str">
        <f t="shared" si="13"/>
        <v>-</v>
      </c>
      <c r="O191" s="22"/>
      <c r="P191" s="90"/>
      <c r="Q191" s="18"/>
      <c r="R191" s="18" t="str">
        <f t="shared" si="10"/>
        <v>-</v>
      </c>
      <c r="S191" s="20"/>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2:43" ht="75" customHeight="1" x14ac:dyDescent="0.2">
      <c r="B192" s="5" t="str">
        <f t="shared" si="11"/>
        <v/>
      </c>
      <c r="C192" s="67"/>
      <c r="D192" s="68"/>
      <c r="E192" s="69"/>
      <c r="F192" s="70"/>
      <c r="G192" s="72"/>
      <c r="H192" s="72"/>
      <c r="I192" s="18"/>
      <c r="J192" s="20"/>
      <c r="K192" s="20"/>
      <c r="L192" s="20"/>
      <c r="M192" s="20"/>
      <c r="N192" s="21" t="str">
        <f t="shared" si="13"/>
        <v>-</v>
      </c>
      <c r="O192" s="22"/>
      <c r="P192" s="90"/>
      <c r="Q192" s="18"/>
      <c r="R192" s="18" t="str">
        <f t="shared" si="10"/>
        <v>-</v>
      </c>
      <c r="S192" s="20"/>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2:43" ht="75" customHeight="1" x14ac:dyDescent="0.2">
      <c r="B193" s="5" t="str">
        <f t="shared" si="11"/>
        <v/>
      </c>
      <c r="C193" s="67"/>
      <c r="D193" s="68"/>
      <c r="E193" s="69"/>
      <c r="F193" s="70"/>
      <c r="G193" s="72"/>
      <c r="H193" s="72"/>
      <c r="I193" s="18"/>
      <c r="J193" s="20"/>
      <c r="K193" s="20"/>
      <c r="L193" s="20"/>
      <c r="M193" s="20"/>
      <c r="N193" s="21" t="str">
        <f t="shared" si="13"/>
        <v>-</v>
      </c>
      <c r="O193" s="22"/>
      <c r="P193" s="90"/>
      <c r="Q193" s="18"/>
      <c r="R193" s="18" t="str">
        <f t="shared" si="10"/>
        <v>-</v>
      </c>
      <c r="S193" s="20"/>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2:43" ht="75" customHeight="1" x14ac:dyDescent="0.2">
      <c r="B194" s="5" t="str">
        <f t="shared" si="11"/>
        <v/>
      </c>
      <c r="C194" s="67"/>
      <c r="D194" s="68"/>
      <c r="E194" s="69"/>
      <c r="F194" s="70"/>
      <c r="G194" s="72"/>
      <c r="H194" s="72"/>
      <c r="I194" s="18"/>
      <c r="J194" s="20"/>
      <c r="K194" s="20"/>
      <c r="L194" s="20"/>
      <c r="M194" s="20"/>
      <c r="N194" s="21" t="str">
        <f t="shared" si="13"/>
        <v>-</v>
      </c>
      <c r="O194" s="22"/>
      <c r="P194" s="90"/>
      <c r="Q194" s="18"/>
      <c r="R194" s="18" t="str">
        <f t="shared" si="10"/>
        <v>-</v>
      </c>
      <c r="S194" s="20"/>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2:43" ht="75" customHeight="1" x14ac:dyDescent="0.2">
      <c r="B195" s="5" t="str">
        <f t="shared" si="11"/>
        <v/>
      </c>
      <c r="C195" s="15"/>
      <c r="D195" s="16"/>
      <c r="E195" s="15"/>
      <c r="F195" s="17"/>
      <c r="G195" s="23"/>
      <c r="H195" s="23"/>
      <c r="I195" s="18" t="str">
        <f t="shared" ref="I195:I258" si="14">IF(H195&lt;&gt;0,IF(H195&gt;G195,"100",H195/G195*100),"-")</f>
        <v>-</v>
      </c>
      <c r="J195" s="20"/>
      <c r="K195" s="20"/>
      <c r="L195" s="20"/>
      <c r="M195" s="20"/>
      <c r="N195" s="21" t="str">
        <f t="shared" si="13"/>
        <v>-</v>
      </c>
      <c r="O195" s="22"/>
      <c r="P195" s="90"/>
      <c r="Q195" s="18"/>
      <c r="R195" s="18" t="str">
        <f t="shared" si="10"/>
        <v>-</v>
      </c>
      <c r="S195" s="20"/>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2:43" ht="75" customHeight="1" x14ac:dyDescent="0.2">
      <c r="B196" s="5" t="str">
        <f t="shared" si="11"/>
        <v/>
      </c>
      <c r="C196" s="15"/>
      <c r="D196" s="16"/>
      <c r="E196" s="15"/>
      <c r="F196" s="17"/>
      <c r="G196" s="23"/>
      <c r="H196" s="23"/>
      <c r="I196" s="18" t="str">
        <f t="shared" si="14"/>
        <v>-</v>
      </c>
      <c r="J196" s="20"/>
      <c r="K196" s="20"/>
      <c r="L196" s="20"/>
      <c r="M196" s="20"/>
      <c r="N196" s="21" t="str">
        <f t="shared" si="13"/>
        <v>-</v>
      </c>
      <c r="O196" s="22"/>
      <c r="P196" s="90"/>
      <c r="Q196" s="18"/>
      <c r="R196" s="18" t="str">
        <f t="shared" si="10"/>
        <v>-</v>
      </c>
      <c r="S196" s="20"/>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2:43" ht="75" customHeight="1" x14ac:dyDescent="0.2">
      <c r="B197" s="5" t="str">
        <f t="shared" si="11"/>
        <v/>
      </c>
      <c r="C197" s="15"/>
      <c r="D197" s="16"/>
      <c r="E197" s="15"/>
      <c r="F197" s="17"/>
      <c r="G197" s="23"/>
      <c r="H197" s="23"/>
      <c r="I197" s="18" t="str">
        <f t="shared" si="14"/>
        <v>-</v>
      </c>
      <c r="J197" s="20"/>
      <c r="K197" s="20"/>
      <c r="L197" s="20"/>
      <c r="M197" s="20"/>
      <c r="N197" s="21" t="str">
        <f t="shared" si="13"/>
        <v>-</v>
      </c>
      <c r="O197" s="22"/>
      <c r="P197" s="90"/>
      <c r="Q197" s="18"/>
      <c r="R197" s="18" t="str">
        <f t="shared" si="10"/>
        <v>-</v>
      </c>
      <c r="S197" s="20"/>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2:43" ht="75" customHeight="1" x14ac:dyDescent="0.2">
      <c r="B198" s="5" t="str">
        <f t="shared" si="11"/>
        <v/>
      </c>
      <c r="C198" s="15"/>
      <c r="D198" s="16"/>
      <c r="E198" s="15"/>
      <c r="F198" s="17"/>
      <c r="G198" s="23"/>
      <c r="H198" s="23"/>
      <c r="I198" s="18" t="str">
        <f t="shared" si="14"/>
        <v>-</v>
      </c>
      <c r="J198" s="20"/>
      <c r="K198" s="20"/>
      <c r="L198" s="20"/>
      <c r="M198" s="20"/>
      <c r="N198" s="21" t="str">
        <f t="shared" si="13"/>
        <v>-</v>
      </c>
      <c r="O198" s="22"/>
      <c r="P198" s="90"/>
      <c r="Q198" s="18"/>
      <c r="R198" s="18" t="str">
        <f t="shared" si="10"/>
        <v>-</v>
      </c>
      <c r="S198" s="20"/>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2:43" ht="75" customHeight="1" x14ac:dyDescent="0.2">
      <c r="B199" s="5" t="str">
        <f t="shared" si="11"/>
        <v/>
      </c>
      <c r="C199" s="15"/>
      <c r="D199" s="16"/>
      <c r="E199" s="15"/>
      <c r="F199" s="17"/>
      <c r="G199" s="23"/>
      <c r="H199" s="23"/>
      <c r="I199" s="18" t="str">
        <f t="shared" si="14"/>
        <v>-</v>
      </c>
      <c r="J199" s="20"/>
      <c r="K199" s="20"/>
      <c r="L199" s="20"/>
      <c r="M199" s="20"/>
      <c r="N199" s="21" t="str">
        <f t="shared" si="13"/>
        <v>-</v>
      </c>
      <c r="O199" s="22"/>
      <c r="P199" s="90"/>
      <c r="Q199" s="18"/>
      <c r="R199" s="18" t="str">
        <f t="shared" si="10"/>
        <v>-</v>
      </c>
      <c r="S199" s="20"/>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2:43" ht="75" customHeight="1" x14ac:dyDescent="0.2">
      <c r="B200" s="5" t="str">
        <f t="shared" si="11"/>
        <v/>
      </c>
      <c r="C200" s="15"/>
      <c r="D200" s="16"/>
      <c r="E200" s="15"/>
      <c r="F200" s="17"/>
      <c r="G200" s="23"/>
      <c r="H200" s="23"/>
      <c r="I200" s="18" t="str">
        <f t="shared" si="14"/>
        <v>-</v>
      </c>
      <c r="J200" s="20"/>
      <c r="K200" s="20"/>
      <c r="L200" s="20"/>
      <c r="M200" s="20"/>
      <c r="N200" s="21" t="str">
        <f t="shared" si="13"/>
        <v>-</v>
      </c>
      <c r="O200" s="22"/>
      <c r="P200" s="90"/>
      <c r="Q200" s="18"/>
      <c r="R200" s="18" t="str">
        <f t="shared" si="10"/>
        <v>-</v>
      </c>
      <c r="S200" s="20"/>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2:43" ht="75" customHeight="1" x14ac:dyDescent="0.2">
      <c r="B201" s="5" t="str">
        <f t="shared" si="11"/>
        <v/>
      </c>
      <c r="C201" s="15"/>
      <c r="D201" s="16"/>
      <c r="E201" s="15"/>
      <c r="F201" s="17"/>
      <c r="G201" s="23"/>
      <c r="H201" s="23"/>
      <c r="I201" s="18" t="str">
        <f t="shared" si="14"/>
        <v>-</v>
      </c>
      <c r="J201" s="20"/>
      <c r="K201" s="20"/>
      <c r="L201" s="20"/>
      <c r="M201" s="20"/>
      <c r="N201" s="21" t="str">
        <f t="shared" si="13"/>
        <v>-</v>
      </c>
      <c r="O201" s="22"/>
      <c r="P201" s="90"/>
      <c r="Q201" s="18"/>
      <c r="R201" s="18" t="str">
        <f t="shared" si="10"/>
        <v>-</v>
      </c>
      <c r="S201" s="20"/>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2:43" ht="75" customHeight="1" x14ac:dyDescent="0.2">
      <c r="B202" s="5" t="str">
        <f t="shared" si="11"/>
        <v/>
      </c>
      <c r="C202" s="15"/>
      <c r="D202" s="16"/>
      <c r="E202" s="15"/>
      <c r="F202" s="17"/>
      <c r="G202" s="23"/>
      <c r="H202" s="23"/>
      <c r="I202" s="18" t="str">
        <f t="shared" si="14"/>
        <v>-</v>
      </c>
      <c r="J202" s="20"/>
      <c r="K202" s="20"/>
      <c r="L202" s="20"/>
      <c r="M202" s="20"/>
      <c r="N202" s="21" t="str">
        <f t="shared" si="13"/>
        <v>-</v>
      </c>
      <c r="O202" s="22"/>
      <c r="P202" s="90"/>
      <c r="Q202" s="18"/>
      <c r="R202" s="18" t="str">
        <f t="shared" si="10"/>
        <v>-</v>
      </c>
      <c r="S202" s="20"/>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2:43" ht="75" customHeight="1" x14ac:dyDescent="0.2">
      <c r="B203" s="5" t="str">
        <f t="shared" si="11"/>
        <v/>
      </c>
      <c r="C203" s="15"/>
      <c r="D203" s="16"/>
      <c r="E203" s="15"/>
      <c r="F203" s="17"/>
      <c r="G203" s="23"/>
      <c r="H203" s="23"/>
      <c r="I203" s="18" t="str">
        <f t="shared" si="14"/>
        <v>-</v>
      </c>
      <c r="J203" s="20"/>
      <c r="K203" s="20"/>
      <c r="L203" s="20"/>
      <c r="M203" s="20"/>
      <c r="N203" s="21" t="str">
        <f t="shared" si="13"/>
        <v>-</v>
      </c>
      <c r="O203" s="22"/>
      <c r="P203" s="90"/>
      <c r="Q203" s="18" t="str">
        <f t="shared" ref="Q203:Q215" si="15">IF(P203&lt;&gt;0,IF(P203&gt;O203,"100",P203/O203*100),"-")</f>
        <v>-</v>
      </c>
      <c r="R203" s="18" t="str">
        <f t="shared" ref="R203:R266" si="16">IF(COUNTA(O203:Q203)=3,IF(P203&gt;O203,(100+Q203)/2,((P203/O203*100)+(Q203))/2),"-")</f>
        <v>-</v>
      </c>
      <c r="S203" s="20"/>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2:43" ht="75" customHeight="1" x14ac:dyDescent="0.2">
      <c r="B204" s="5" t="str">
        <f t="shared" ref="B204:B267" si="17">+LEFT(C204,13)</f>
        <v/>
      </c>
      <c r="C204" s="15"/>
      <c r="D204" s="16"/>
      <c r="E204" s="15"/>
      <c r="F204" s="17"/>
      <c r="G204" s="23"/>
      <c r="H204" s="23"/>
      <c r="I204" s="18" t="str">
        <f t="shared" si="14"/>
        <v>-</v>
      </c>
      <c r="J204" s="20"/>
      <c r="K204" s="20"/>
      <c r="L204" s="20"/>
      <c r="M204" s="20"/>
      <c r="N204" s="21" t="str">
        <f t="shared" si="13"/>
        <v>-</v>
      </c>
      <c r="O204" s="22"/>
      <c r="P204" s="90"/>
      <c r="Q204" s="18" t="str">
        <f t="shared" si="15"/>
        <v>-</v>
      </c>
      <c r="R204" s="18" t="str">
        <f t="shared" si="16"/>
        <v>-</v>
      </c>
      <c r="S204" s="20"/>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2:43" ht="75" customHeight="1" x14ac:dyDescent="0.2">
      <c r="B205" s="5" t="str">
        <f t="shared" si="17"/>
        <v/>
      </c>
      <c r="C205" s="15"/>
      <c r="D205" s="16"/>
      <c r="E205" s="15"/>
      <c r="F205" s="17"/>
      <c r="G205" s="23"/>
      <c r="H205" s="23"/>
      <c r="I205" s="18" t="str">
        <f t="shared" si="14"/>
        <v>-</v>
      </c>
      <c r="J205" s="20"/>
      <c r="K205" s="20"/>
      <c r="L205" s="20"/>
      <c r="M205" s="20"/>
      <c r="N205" s="21" t="str">
        <f t="shared" si="13"/>
        <v>-</v>
      </c>
      <c r="O205" s="22"/>
      <c r="P205" s="90"/>
      <c r="Q205" s="18" t="str">
        <f t="shared" si="15"/>
        <v>-</v>
      </c>
      <c r="R205" s="18" t="str">
        <f t="shared" si="16"/>
        <v>-</v>
      </c>
      <c r="S205" s="20"/>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2:43" ht="75" customHeight="1" x14ac:dyDescent="0.2">
      <c r="B206" s="5" t="str">
        <f t="shared" si="17"/>
        <v/>
      </c>
      <c r="C206" s="15"/>
      <c r="D206" s="16"/>
      <c r="E206" s="15"/>
      <c r="F206" s="17"/>
      <c r="G206" s="23"/>
      <c r="H206" s="23"/>
      <c r="I206" s="18" t="str">
        <f t="shared" si="14"/>
        <v>-</v>
      </c>
      <c r="J206" s="20"/>
      <c r="K206" s="20"/>
      <c r="L206" s="20"/>
      <c r="M206" s="20"/>
      <c r="N206" s="21" t="str">
        <f t="shared" si="13"/>
        <v>-</v>
      </c>
      <c r="O206" s="22"/>
      <c r="P206" s="90"/>
      <c r="Q206" s="18" t="str">
        <f t="shared" si="15"/>
        <v>-</v>
      </c>
      <c r="R206" s="18" t="str">
        <f t="shared" si="16"/>
        <v>-</v>
      </c>
      <c r="S206" s="20"/>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2:43" ht="75" customHeight="1" x14ac:dyDescent="0.2">
      <c r="B207" s="5" t="str">
        <f t="shared" si="17"/>
        <v/>
      </c>
      <c r="C207" s="15"/>
      <c r="D207" s="16"/>
      <c r="E207" s="15"/>
      <c r="F207" s="17"/>
      <c r="G207" s="23"/>
      <c r="H207" s="23"/>
      <c r="I207" s="18" t="str">
        <f t="shared" si="14"/>
        <v>-</v>
      </c>
      <c r="J207" s="20"/>
      <c r="K207" s="20"/>
      <c r="L207" s="20"/>
      <c r="M207" s="20"/>
      <c r="N207" s="21" t="str">
        <f t="shared" si="13"/>
        <v>-</v>
      </c>
      <c r="O207" s="22"/>
      <c r="P207" s="90"/>
      <c r="Q207" s="18" t="str">
        <f t="shared" si="15"/>
        <v>-</v>
      </c>
      <c r="R207" s="18" t="str">
        <f t="shared" si="16"/>
        <v>-</v>
      </c>
      <c r="S207" s="20"/>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2:43" ht="75" customHeight="1" x14ac:dyDescent="0.2">
      <c r="B208" s="5" t="str">
        <f t="shared" si="17"/>
        <v/>
      </c>
      <c r="C208" s="15"/>
      <c r="D208" s="16"/>
      <c r="E208" s="15"/>
      <c r="F208" s="17"/>
      <c r="G208" s="23"/>
      <c r="H208" s="23"/>
      <c r="I208" s="18" t="str">
        <f t="shared" si="14"/>
        <v>-</v>
      </c>
      <c r="J208" s="20"/>
      <c r="K208" s="20"/>
      <c r="L208" s="20"/>
      <c r="M208" s="20"/>
      <c r="N208" s="21" t="str">
        <f t="shared" si="13"/>
        <v>-</v>
      </c>
      <c r="O208" s="22"/>
      <c r="P208" s="90"/>
      <c r="Q208" s="18" t="str">
        <f t="shared" si="15"/>
        <v>-</v>
      </c>
      <c r="R208" s="18" t="str">
        <f t="shared" si="16"/>
        <v>-</v>
      </c>
      <c r="S208" s="20"/>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2:43" ht="75" customHeight="1" x14ac:dyDescent="0.2">
      <c r="B209" s="5" t="str">
        <f t="shared" si="17"/>
        <v/>
      </c>
      <c r="C209" s="15"/>
      <c r="D209" s="16"/>
      <c r="E209" s="15"/>
      <c r="F209" s="17"/>
      <c r="G209" s="23"/>
      <c r="H209" s="23"/>
      <c r="I209" s="18" t="str">
        <f t="shared" si="14"/>
        <v>-</v>
      </c>
      <c r="J209" s="20"/>
      <c r="K209" s="20"/>
      <c r="L209" s="20"/>
      <c r="M209" s="20"/>
      <c r="N209" s="21" t="str">
        <f t="shared" si="13"/>
        <v>-</v>
      </c>
      <c r="O209" s="22"/>
      <c r="P209" s="90"/>
      <c r="Q209" s="18" t="str">
        <f t="shared" si="15"/>
        <v>-</v>
      </c>
      <c r="R209" s="18" t="str">
        <f t="shared" si="16"/>
        <v>-</v>
      </c>
      <c r="S209" s="20"/>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2:43" ht="75" customHeight="1" x14ac:dyDescent="0.2">
      <c r="B210" s="5" t="str">
        <f t="shared" si="17"/>
        <v/>
      </c>
      <c r="C210" s="15"/>
      <c r="D210" s="16"/>
      <c r="E210" s="15"/>
      <c r="F210" s="17"/>
      <c r="G210" s="23"/>
      <c r="H210" s="23"/>
      <c r="I210" s="18" t="str">
        <f t="shared" si="14"/>
        <v>-</v>
      </c>
      <c r="J210" s="20"/>
      <c r="K210" s="20"/>
      <c r="L210" s="20"/>
      <c r="M210" s="20"/>
      <c r="N210" s="21" t="str">
        <f t="shared" si="13"/>
        <v>-</v>
      </c>
      <c r="O210" s="22"/>
      <c r="P210" s="90"/>
      <c r="Q210" s="18" t="str">
        <f t="shared" si="15"/>
        <v>-</v>
      </c>
      <c r="R210" s="18" t="str">
        <f t="shared" si="16"/>
        <v>-</v>
      </c>
      <c r="S210" s="20"/>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2:43" ht="75" customHeight="1" x14ac:dyDescent="0.2">
      <c r="B211" s="5" t="str">
        <f t="shared" si="17"/>
        <v/>
      </c>
      <c r="C211" s="15"/>
      <c r="D211" s="16"/>
      <c r="E211" s="15"/>
      <c r="F211" s="17"/>
      <c r="G211" s="23"/>
      <c r="H211" s="23"/>
      <c r="I211" s="18" t="str">
        <f t="shared" si="14"/>
        <v>-</v>
      </c>
      <c r="J211" s="20"/>
      <c r="K211" s="20"/>
      <c r="L211" s="20"/>
      <c r="M211" s="20"/>
      <c r="N211" s="21" t="str">
        <f t="shared" si="13"/>
        <v>-</v>
      </c>
      <c r="O211" s="22"/>
      <c r="P211" s="90"/>
      <c r="Q211" s="18" t="str">
        <f t="shared" si="15"/>
        <v>-</v>
      </c>
      <c r="R211" s="18" t="str">
        <f t="shared" si="16"/>
        <v>-</v>
      </c>
      <c r="S211" s="20"/>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2:43" ht="75" customHeight="1" x14ac:dyDescent="0.2">
      <c r="B212" s="5" t="str">
        <f t="shared" si="17"/>
        <v/>
      </c>
      <c r="C212" s="15"/>
      <c r="D212" s="16"/>
      <c r="E212" s="15"/>
      <c r="F212" s="17"/>
      <c r="G212" s="23"/>
      <c r="H212" s="23"/>
      <c r="I212" s="18" t="str">
        <f t="shared" si="14"/>
        <v>-</v>
      </c>
      <c r="J212" s="20"/>
      <c r="K212" s="20"/>
      <c r="L212" s="20"/>
      <c r="M212" s="20"/>
      <c r="N212" s="21" t="str">
        <f t="shared" si="13"/>
        <v>-</v>
      </c>
      <c r="O212" s="22"/>
      <c r="P212" s="90"/>
      <c r="Q212" s="18" t="str">
        <f t="shared" si="15"/>
        <v>-</v>
      </c>
      <c r="R212" s="18" t="str">
        <f t="shared" si="16"/>
        <v>-</v>
      </c>
      <c r="S212" s="20"/>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2:43" ht="75" customHeight="1" x14ac:dyDescent="0.2">
      <c r="B213" s="5" t="str">
        <f t="shared" si="17"/>
        <v/>
      </c>
      <c r="C213" s="15"/>
      <c r="D213" s="16"/>
      <c r="E213" s="15"/>
      <c r="F213" s="17"/>
      <c r="G213" s="23"/>
      <c r="H213" s="23"/>
      <c r="I213" s="18" t="str">
        <f t="shared" si="14"/>
        <v>-</v>
      </c>
      <c r="J213" s="20"/>
      <c r="K213" s="20"/>
      <c r="L213" s="20"/>
      <c r="M213" s="20"/>
      <c r="N213" s="21" t="str">
        <f t="shared" si="13"/>
        <v>-</v>
      </c>
      <c r="O213" s="22"/>
      <c r="P213" s="90"/>
      <c r="Q213" s="18" t="str">
        <f t="shared" si="15"/>
        <v>-</v>
      </c>
      <c r="R213" s="18" t="str">
        <f t="shared" si="16"/>
        <v>-</v>
      </c>
      <c r="S213" s="20"/>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2:43" ht="75" customHeight="1" x14ac:dyDescent="0.2">
      <c r="B214" s="5" t="str">
        <f t="shared" si="17"/>
        <v/>
      </c>
      <c r="C214" s="15"/>
      <c r="D214" s="16"/>
      <c r="E214" s="15"/>
      <c r="F214" s="17"/>
      <c r="G214" s="23"/>
      <c r="H214" s="23"/>
      <c r="I214" s="18" t="str">
        <f t="shared" si="14"/>
        <v>-</v>
      </c>
      <c r="J214" s="20"/>
      <c r="K214" s="20"/>
      <c r="L214" s="20"/>
      <c r="M214" s="20"/>
      <c r="N214" s="21" t="str">
        <f t="shared" si="13"/>
        <v>-</v>
      </c>
      <c r="O214" s="22"/>
      <c r="P214" s="90"/>
      <c r="Q214" s="18" t="str">
        <f t="shared" si="15"/>
        <v>-</v>
      </c>
      <c r="R214" s="18" t="str">
        <f t="shared" si="16"/>
        <v>-</v>
      </c>
      <c r="S214" s="20"/>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2:43" ht="75" customHeight="1" x14ac:dyDescent="0.2">
      <c r="B215" s="5" t="str">
        <f t="shared" si="17"/>
        <v/>
      </c>
      <c r="C215" s="15"/>
      <c r="D215" s="16"/>
      <c r="E215" s="15"/>
      <c r="F215" s="17"/>
      <c r="G215" s="23"/>
      <c r="H215" s="23"/>
      <c r="I215" s="18" t="str">
        <f t="shared" si="14"/>
        <v>-</v>
      </c>
      <c r="J215" s="20"/>
      <c r="K215" s="20"/>
      <c r="L215" s="20"/>
      <c r="M215" s="20"/>
      <c r="N215" s="21" t="str">
        <f t="shared" si="13"/>
        <v>-</v>
      </c>
      <c r="O215" s="22"/>
      <c r="P215" s="90"/>
      <c r="Q215" s="18" t="str">
        <f t="shared" si="15"/>
        <v>-</v>
      </c>
      <c r="R215" s="18" t="str">
        <f t="shared" si="16"/>
        <v>-</v>
      </c>
      <c r="S215" s="20"/>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2:43" ht="75" customHeight="1" x14ac:dyDescent="0.2">
      <c r="B216" s="5" t="str">
        <f t="shared" si="17"/>
        <v/>
      </c>
      <c r="C216" s="15"/>
      <c r="D216" s="16"/>
      <c r="E216" s="15"/>
      <c r="F216" s="17"/>
      <c r="G216" s="23"/>
      <c r="H216" s="23"/>
      <c r="I216" s="18" t="str">
        <f t="shared" si="14"/>
        <v>-</v>
      </c>
      <c r="J216" s="20"/>
      <c r="K216" s="20"/>
      <c r="L216" s="20"/>
      <c r="M216" s="20"/>
      <c r="N216" s="21" t="str">
        <f t="shared" si="13"/>
        <v>-</v>
      </c>
      <c r="O216" s="22"/>
      <c r="P216" s="90"/>
      <c r="Q216" s="20"/>
      <c r="R216" s="18" t="str">
        <f t="shared" si="16"/>
        <v>-</v>
      </c>
      <c r="S216" s="20"/>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2:43" ht="75" customHeight="1" x14ac:dyDescent="0.2">
      <c r="B217" s="5" t="str">
        <f t="shared" si="17"/>
        <v/>
      </c>
      <c r="C217" s="15"/>
      <c r="D217" s="16"/>
      <c r="E217" s="15"/>
      <c r="F217" s="17"/>
      <c r="G217" s="23"/>
      <c r="H217" s="23"/>
      <c r="I217" s="18" t="str">
        <f t="shared" si="14"/>
        <v>-</v>
      </c>
      <c r="J217" s="20"/>
      <c r="K217" s="20"/>
      <c r="L217" s="20"/>
      <c r="M217" s="20"/>
      <c r="N217" s="21" t="str">
        <f t="shared" si="13"/>
        <v>-</v>
      </c>
      <c r="O217" s="22"/>
      <c r="P217" s="90"/>
      <c r="Q217" s="20"/>
      <c r="R217" s="18" t="str">
        <f t="shared" si="16"/>
        <v>-</v>
      </c>
      <c r="S217" s="20"/>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2:43" ht="75" customHeight="1" x14ac:dyDescent="0.2">
      <c r="B218" s="5" t="str">
        <f t="shared" si="17"/>
        <v/>
      </c>
      <c r="C218" s="15"/>
      <c r="D218" s="16"/>
      <c r="E218" s="15"/>
      <c r="F218" s="17"/>
      <c r="G218" s="23"/>
      <c r="H218" s="23"/>
      <c r="I218" s="18" t="str">
        <f t="shared" si="14"/>
        <v>-</v>
      </c>
      <c r="J218" s="20"/>
      <c r="K218" s="20"/>
      <c r="L218" s="20"/>
      <c r="M218" s="20"/>
      <c r="N218" s="21" t="str">
        <f t="shared" si="13"/>
        <v>-</v>
      </c>
      <c r="O218" s="22"/>
      <c r="P218" s="90"/>
      <c r="Q218" s="20"/>
      <c r="R218" s="18" t="str">
        <f t="shared" si="16"/>
        <v>-</v>
      </c>
      <c r="S218" s="20"/>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2:43" ht="75" customHeight="1" x14ac:dyDescent="0.2">
      <c r="B219" s="5" t="str">
        <f t="shared" si="17"/>
        <v/>
      </c>
      <c r="C219" s="15"/>
      <c r="D219" s="16"/>
      <c r="E219" s="15"/>
      <c r="F219" s="17"/>
      <c r="G219" s="23"/>
      <c r="H219" s="23"/>
      <c r="I219" s="18" t="str">
        <f t="shared" si="14"/>
        <v>-</v>
      </c>
      <c r="J219" s="20"/>
      <c r="K219" s="20"/>
      <c r="L219" s="20"/>
      <c r="M219" s="20"/>
      <c r="N219" s="21" t="str">
        <f t="shared" si="13"/>
        <v>-</v>
      </c>
      <c r="O219" s="22"/>
      <c r="P219" s="90"/>
      <c r="Q219" s="20"/>
      <c r="R219" s="18" t="str">
        <f t="shared" si="16"/>
        <v>-</v>
      </c>
      <c r="S219" s="20"/>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2:43" ht="75" customHeight="1" x14ac:dyDescent="0.2">
      <c r="B220" s="5" t="str">
        <f t="shared" si="17"/>
        <v/>
      </c>
      <c r="C220" s="15"/>
      <c r="D220" s="16"/>
      <c r="E220" s="15"/>
      <c r="F220" s="17"/>
      <c r="G220" s="23"/>
      <c r="H220" s="23"/>
      <c r="I220" s="18" t="str">
        <f t="shared" si="14"/>
        <v>-</v>
      </c>
      <c r="J220" s="20"/>
      <c r="K220" s="20"/>
      <c r="L220" s="20"/>
      <c r="M220" s="20"/>
      <c r="N220" s="21" t="str">
        <f t="shared" si="13"/>
        <v>-</v>
      </c>
      <c r="O220" s="22"/>
      <c r="P220" s="90"/>
      <c r="Q220" s="20"/>
      <c r="R220" s="18" t="str">
        <f t="shared" si="16"/>
        <v>-</v>
      </c>
      <c r="S220" s="20"/>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2:43" ht="75" customHeight="1" x14ac:dyDescent="0.2">
      <c r="B221" s="5" t="str">
        <f t="shared" si="17"/>
        <v/>
      </c>
      <c r="C221" s="15"/>
      <c r="D221" s="16"/>
      <c r="E221" s="15"/>
      <c r="F221" s="17"/>
      <c r="G221" s="23"/>
      <c r="H221" s="23"/>
      <c r="I221" s="18" t="str">
        <f t="shared" si="14"/>
        <v>-</v>
      </c>
      <c r="J221" s="20"/>
      <c r="K221" s="20"/>
      <c r="L221" s="20"/>
      <c r="M221" s="20"/>
      <c r="N221" s="21" t="str">
        <f t="shared" si="13"/>
        <v>-</v>
      </c>
      <c r="O221" s="22"/>
      <c r="P221" s="90"/>
      <c r="Q221" s="20"/>
      <c r="R221" s="18" t="str">
        <f t="shared" si="16"/>
        <v>-</v>
      </c>
      <c r="S221" s="20"/>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2:43" ht="75" customHeight="1" x14ac:dyDescent="0.2">
      <c r="B222" s="5" t="str">
        <f t="shared" si="17"/>
        <v/>
      </c>
      <c r="C222" s="15"/>
      <c r="D222" s="16"/>
      <c r="E222" s="15"/>
      <c r="F222" s="17"/>
      <c r="G222" s="23"/>
      <c r="H222" s="23"/>
      <c r="I222" s="18" t="str">
        <f t="shared" si="14"/>
        <v>-</v>
      </c>
      <c r="J222" s="20"/>
      <c r="K222" s="20"/>
      <c r="L222" s="20"/>
      <c r="M222" s="20"/>
      <c r="N222" s="21" t="str">
        <f t="shared" si="13"/>
        <v>-</v>
      </c>
      <c r="O222" s="22"/>
      <c r="P222" s="90"/>
      <c r="Q222" s="20"/>
      <c r="R222" s="18" t="str">
        <f t="shared" si="16"/>
        <v>-</v>
      </c>
      <c r="S222" s="20"/>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2:43" ht="75" customHeight="1" x14ac:dyDescent="0.2">
      <c r="B223" s="5" t="str">
        <f t="shared" si="17"/>
        <v/>
      </c>
      <c r="C223" s="15"/>
      <c r="D223" s="16"/>
      <c r="E223" s="15"/>
      <c r="F223" s="17"/>
      <c r="G223" s="23"/>
      <c r="H223" s="23"/>
      <c r="I223" s="18" t="str">
        <f t="shared" si="14"/>
        <v>-</v>
      </c>
      <c r="J223" s="20"/>
      <c r="K223" s="20"/>
      <c r="L223" s="20"/>
      <c r="M223" s="20"/>
      <c r="N223" s="21" t="str">
        <f t="shared" si="13"/>
        <v>-</v>
      </c>
      <c r="O223" s="22"/>
      <c r="P223" s="90"/>
      <c r="Q223" s="20"/>
      <c r="R223" s="18" t="str">
        <f t="shared" si="16"/>
        <v>-</v>
      </c>
      <c r="S223" s="20"/>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2:43" ht="75" customHeight="1" x14ac:dyDescent="0.2">
      <c r="B224" s="5" t="str">
        <f t="shared" si="17"/>
        <v/>
      </c>
      <c r="C224" s="15"/>
      <c r="D224" s="16"/>
      <c r="E224" s="15"/>
      <c r="F224" s="17"/>
      <c r="G224" s="23"/>
      <c r="H224" s="23"/>
      <c r="I224" s="18" t="str">
        <f t="shared" si="14"/>
        <v>-</v>
      </c>
      <c r="J224" s="20"/>
      <c r="K224" s="20"/>
      <c r="L224" s="20"/>
      <c r="M224" s="20"/>
      <c r="N224" s="21" t="str">
        <f t="shared" si="13"/>
        <v>-</v>
      </c>
      <c r="O224" s="22"/>
      <c r="P224" s="90"/>
      <c r="Q224" s="20"/>
      <c r="R224" s="18" t="str">
        <f t="shared" si="16"/>
        <v>-</v>
      </c>
      <c r="S224" s="20"/>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2:43" ht="75" customHeight="1" x14ac:dyDescent="0.2">
      <c r="B225" s="5" t="str">
        <f t="shared" si="17"/>
        <v/>
      </c>
      <c r="C225" s="15"/>
      <c r="D225" s="16"/>
      <c r="E225" s="15"/>
      <c r="F225" s="17"/>
      <c r="G225" s="23"/>
      <c r="H225" s="23"/>
      <c r="I225" s="18" t="str">
        <f t="shared" si="14"/>
        <v>-</v>
      </c>
      <c r="J225" s="20"/>
      <c r="K225" s="20"/>
      <c r="L225" s="20"/>
      <c r="M225" s="20"/>
      <c r="N225" s="21" t="str">
        <f t="shared" si="13"/>
        <v>-</v>
      </c>
      <c r="O225" s="22"/>
      <c r="P225" s="90"/>
      <c r="Q225" s="20"/>
      <c r="R225" s="18" t="str">
        <f t="shared" si="16"/>
        <v>-</v>
      </c>
      <c r="S225" s="20"/>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2:43" ht="75" customHeight="1" x14ac:dyDescent="0.2">
      <c r="B226" s="5" t="str">
        <f t="shared" si="17"/>
        <v/>
      </c>
      <c r="C226" s="15"/>
      <c r="D226" s="16"/>
      <c r="E226" s="15"/>
      <c r="F226" s="17"/>
      <c r="G226" s="23"/>
      <c r="H226" s="23"/>
      <c r="I226" s="18" t="str">
        <f t="shared" si="14"/>
        <v>-</v>
      </c>
      <c r="J226" s="20"/>
      <c r="K226" s="20"/>
      <c r="L226" s="20"/>
      <c r="M226" s="20"/>
      <c r="N226" s="21" t="str">
        <f t="shared" si="13"/>
        <v>-</v>
      </c>
      <c r="O226" s="22"/>
      <c r="P226" s="90"/>
      <c r="Q226" s="20"/>
      <c r="R226" s="18" t="str">
        <f t="shared" si="16"/>
        <v>-</v>
      </c>
      <c r="S226" s="20"/>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2:43" ht="75" customHeight="1" x14ac:dyDescent="0.2">
      <c r="B227" s="5" t="str">
        <f t="shared" si="17"/>
        <v/>
      </c>
      <c r="C227" s="15"/>
      <c r="D227" s="16"/>
      <c r="E227" s="15"/>
      <c r="F227" s="17"/>
      <c r="G227" s="23"/>
      <c r="H227" s="23"/>
      <c r="I227" s="18" t="str">
        <f t="shared" si="14"/>
        <v>-</v>
      </c>
      <c r="J227" s="20"/>
      <c r="K227" s="20"/>
      <c r="L227" s="20"/>
      <c r="M227" s="20"/>
      <c r="N227" s="21" t="str">
        <f t="shared" si="13"/>
        <v>-</v>
      </c>
      <c r="O227" s="22"/>
      <c r="P227" s="90"/>
      <c r="Q227" s="20"/>
      <c r="R227" s="18" t="str">
        <f t="shared" si="16"/>
        <v>-</v>
      </c>
      <c r="S227" s="20"/>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2:43" ht="75" customHeight="1" x14ac:dyDescent="0.2">
      <c r="B228" s="5" t="str">
        <f t="shared" si="17"/>
        <v/>
      </c>
      <c r="C228" s="15"/>
      <c r="D228" s="16"/>
      <c r="E228" s="15"/>
      <c r="F228" s="17"/>
      <c r="G228" s="23"/>
      <c r="H228" s="23"/>
      <c r="I228" s="18" t="str">
        <f t="shared" si="14"/>
        <v>-</v>
      </c>
      <c r="J228" s="20"/>
      <c r="K228" s="20"/>
      <c r="L228" s="20"/>
      <c r="M228" s="20"/>
      <c r="N228" s="21" t="str">
        <f t="shared" si="13"/>
        <v>-</v>
      </c>
      <c r="O228" s="22"/>
      <c r="P228" s="90"/>
      <c r="Q228" s="20"/>
      <c r="R228" s="18" t="str">
        <f t="shared" si="16"/>
        <v>-</v>
      </c>
      <c r="S228" s="20"/>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2:43" ht="75" customHeight="1" x14ac:dyDescent="0.2">
      <c r="B229" s="5" t="str">
        <f t="shared" si="17"/>
        <v/>
      </c>
      <c r="C229" s="15"/>
      <c r="D229" s="16"/>
      <c r="E229" s="15"/>
      <c r="F229" s="17"/>
      <c r="G229" s="23"/>
      <c r="H229" s="23"/>
      <c r="I229" s="18" t="str">
        <f t="shared" si="14"/>
        <v>-</v>
      </c>
      <c r="J229" s="20"/>
      <c r="K229" s="20"/>
      <c r="L229" s="20"/>
      <c r="M229" s="20"/>
      <c r="N229" s="21" t="str">
        <f t="shared" si="13"/>
        <v>-</v>
      </c>
      <c r="O229" s="22"/>
      <c r="P229" s="90"/>
      <c r="Q229" s="20"/>
      <c r="R229" s="18" t="str">
        <f t="shared" si="16"/>
        <v>-</v>
      </c>
      <c r="S229" s="20"/>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2:43" ht="75" customHeight="1" x14ac:dyDescent="0.2">
      <c r="B230" s="5" t="str">
        <f t="shared" si="17"/>
        <v/>
      </c>
      <c r="C230" s="15"/>
      <c r="D230" s="16"/>
      <c r="E230" s="15"/>
      <c r="F230" s="17"/>
      <c r="G230" s="23"/>
      <c r="H230" s="23"/>
      <c r="I230" s="18" t="str">
        <f t="shared" si="14"/>
        <v>-</v>
      </c>
      <c r="J230" s="20"/>
      <c r="K230" s="20"/>
      <c r="L230" s="20"/>
      <c r="M230" s="20"/>
      <c r="N230" s="21" t="str">
        <f t="shared" si="13"/>
        <v>-</v>
      </c>
      <c r="O230" s="22"/>
      <c r="P230" s="90"/>
      <c r="Q230" s="20"/>
      <c r="R230" s="18" t="str">
        <f t="shared" si="16"/>
        <v>-</v>
      </c>
      <c r="S230" s="20"/>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2:43" ht="75" customHeight="1" x14ac:dyDescent="0.2">
      <c r="B231" s="5" t="str">
        <f t="shared" si="17"/>
        <v/>
      </c>
      <c r="C231" s="15"/>
      <c r="D231" s="16"/>
      <c r="E231" s="15"/>
      <c r="F231" s="17"/>
      <c r="G231" s="23"/>
      <c r="H231" s="23"/>
      <c r="I231" s="18" t="str">
        <f t="shared" si="14"/>
        <v>-</v>
      </c>
      <c r="J231" s="20"/>
      <c r="K231" s="20"/>
      <c r="L231" s="20"/>
      <c r="M231" s="20"/>
      <c r="N231" s="21" t="str">
        <f t="shared" si="13"/>
        <v>-</v>
      </c>
      <c r="O231" s="22"/>
      <c r="P231" s="90"/>
      <c r="Q231" s="20"/>
      <c r="R231" s="18" t="str">
        <f t="shared" si="16"/>
        <v>-</v>
      </c>
      <c r="S231" s="20"/>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2:43" ht="75" customHeight="1" x14ac:dyDescent="0.2">
      <c r="B232" s="5" t="str">
        <f t="shared" si="17"/>
        <v/>
      </c>
      <c r="C232" s="15"/>
      <c r="D232" s="16"/>
      <c r="E232" s="15"/>
      <c r="F232" s="17"/>
      <c r="G232" s="23"/>
      <c r="H232" s="23"/>
      <c r="I232" s="18" t="str">
        <f t="shared" si="14"/>
        <v>-</v>
      </c>
      <c r="J232" s="20"/>
      <c r="K232" s="20"/>
      <c r="L232" s="20"/>
      <c r="M232" s="20"/>
      <c r="N232" s="21" t="str">
        <f t="shared" si="13"/>
        <v>-</v>
      </c>
      <c r="O232" s="22"/>
      <c r="P232" s="90"/>
      <c r="Q232" s="20"/>
      <c r="R232" s="18" t="str">
        <f t="shared" si="16"/>
        <v>-</v>
      </c>
      <c r="S232" s="20"/>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2:43" ht="75" customHeight="1" x14ac:dyDescent="0.2">
      <c r="B233" s="5" t="str">
        <f t="shared" si="17"/>
        <v/>
      </c>
      <c r="C233" s="15"/>
      <c r="D233" s="16"/>
      <c r="E233" s="15"/>
      <c r="F233" s="17"/>
      <c r="G233" s="23"/>
      <c r="H233" s="23"/>
      <c r="I233" s="18" t="str">
        <f t="shared" si="14"/>
        <v>-</v>
      </c>
      <c r="J233" s="20"/>
      <c r="K233" s="20"/>
      <c r="L233" s="20"/>
      <c r="M233" s="20"/>
      <c r="N233" s="21" t="str">
        <f t="shared" si="13"/>
        <v>-</v>
      </c>
      <c r="O233" s="22"/>
      <c r="P233" s="90"/>
      <c r="Q233" s="20"/>
      <c r="R233" s="18" t="str">
        <f t="shared" si="16"/>
        <v>-</v>
      </c>
      <c r="S233" s="20"/>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2:43" ht="75" customHeight="1" x14ac:dyDescent="0.2">
      <c r="B234" s="5" t="str">
        <f t="shared" si="17"/>
        <v/>
      </c>
      <c r="C234" s="15"/>
      <c r="D234" s="16"/>
      <c r="E234" s="15"/>
      <c r="F234" s="17"/>
      <c r="G234" s="23"/>
      <c r="H234" s="23"/>
      <c r="I234" s="18" t="str">
        <f t="shared" si="14"/>
        <v>-</v>
      </c>
      <c r="J234" s="20"/>
      <c r="K234" s="20"/>
      <c r="L234" s="20"/>
      <c r="M234" s="20"/>
      <c r="N234" s="21" t="str">
        <f t="shared" si="13"/>
        <v>-</v>
      </c>
      <c r="O234" s="22"/>
      <c r="P234" s="90"/>
      <c r="Q234" s="20"/>
      <c r="R234" s="18" t="str">
        <f t="shared" si="16"/>
        <v>-</v>
      </c>
      <c r="S234" s="20"/>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2:43" ht="75" customHeight="1" x14ac:dyDescent="0.2">
      <c r="B235" s="5" t="str">
        <f t="shared" si="17"/>
        <v/>
      </c>
      <c r="C235" s="15"/>
      <c r="D235" s="16"/>
      <c r="E235" s="15"/>
      <c r="F235" s="17"/>
      <c r="G235" s="23"/>
      <c r="H235" s="23"/>
      <c r="I235" s="18" t="str">
        <f t="shared" si="14"/>
        <v>-</v>
      </c>
      <c r="J235" s="20"/>
      <c r="K235" s="20"/>
      <c r="L235" s="20"/>
      <c r="M235" s="20"/>
      <c r="N235" s="21" t="str">
        <f t="shared" si="13"/>
        <v>-</v>
      </c>
      <c r="O235" s="22"/>
      <c r="P235" s="90"/>
      <c r="Q235" s="20"/>
      <c r="R235" s="18" t="str">
        <f t="shared" si="16"/>
        <v>-</v>
      </c>
      <c r="S235" s="20"/>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2:43" ht="75" customHeight="1" x14ac:dyDescent="0.2">
      <c r="B236" s="5" t="str">
        <f t="shared" si="17"/>
        <v/>
      </c>
      <c r="C236" s="15"/>
      <c r="D236" s="16"/>
      <c r="E236" s="15"/>
      <c r="F236" s="17"/>
      <c r="G236" s="23"/>
      <c r="H236" s="23"/>
      <c r="I236" s="18" t="str">
        <f t="shared" si="14"/>
        <v>-</v>
      </c>
      <c r="J236" s="20"/>
      <c r="K236" s="20"/>
      <c r="L236" s="20"/>
      <c r="M236" s="20"/>
      <c r="N236" s="21" t="str">
        <f t="shared" si="13"/>
        <v>-</v>
      </c>
      <c r="O236" s="22"/>
      <c r="P236" s="90"/>
      <c r="Q236" s="20"/>
      <c r="R236" s="18" t="str">
        <f t="shared" si="16"/>
        <v>-</v>
      </c>
      <c r="S236" s="20"/>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2:43" ht="75" customHeight="1" x14ac:dyDescent="0.2">
      <c r="B237" s="5" t="str">
        <f t="shared" si="17"/>
        <v/>
      </c>
      <c r="C237" s="15"/>
      <c r="D237" s="16"/>
      <c r="E237" s="15"/>
      <c r="F237" s="17"/>
      <c r="G237" s="23"/>
      <c r="H237" s="23"/>
      <c r="I237" s="18" t="str">
        <f t="shared" si="14"/>
        <v>-</v>
      </c>
      <c r="J237" s="20"/>
      <c r="K237" s="20"/>
      <c r="L237" s="20"/>
      <c r="M237" s="20"/>
      <c r="N237" s="21" t="str">
        <f t="shared" si="13"/>
        <v>-</v>
      </c>
      <c r="O237" s="22"/>
      <c r="P237" s="90"/>
      <c r="Q237" s="20"/>
      <c r="R237" s="18" t="str">
        <f t="shared" si="16"/>
        <v>-</v>
      </c>
      <c r="S237" s="20"/>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2:43" ht="75" customHeight="1" x14ac:dyDescent="0.2">
      <c r="B238" s="5" t="str">
        <f t="shared" si="17"/>
        <v/>
      </c>
      <c r="C238" s="15"/>
      <c r="D238" s="16"/>
      <c r="E238" s="15"/>
      <c r="F238" s="17"/>
      <c r="G238" s="23"/>
      <c r="H238" s="23"/>
      <c r="I238" s="18" t="str">
        <f t="shared" si="14"/>
        <v>-</v>
      </c>
      <c r="J238" s="20"/>
      <c r="K238" s="20"/>
      <c r="L238" s="20"/>
      <c r="M238" s="20"/>
      <c r="N238" s="21" t="str">
        <f t="shared" si="13"/>
        <v>-</v>
      </c>
      <c r="O238" s="22"/>
      <c r="P238" s="90"/>
      <c r="Q238" s="20"/>
      <c r="R238" s="18" t="str">
        <f t="shared" si="16"/>
        <v>-</v>
      </c>
      <c r="S238" s="20"/>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2:43" ht="75" customHeight="1" x14ac:dyDescent="0.2">
      <c r="B239" s="5" t="str">
        <f t="shared" si="17"/>
        <v/>
      </c>
      <c r="C239" s="15"/>
      <c r="D239" s="16"/>
      <c r="E239" s="15"/>
      <c r="F239" s="17"/>
      <c r="G239" s="23"/>
      <c r="H239" s="23"/>
      <c r="I239" s="18" t="str">
        <f t="shared" si="14"/>
        <v>-</v>
      </c>
      <c r="J239" s="20"/>
      <c r="K239" s="20"/>
      <c r="L239" s="20"/>
      <c r="M239" s="20"/>
      <c r="N239" s="21" t="str">
        <f t="shared" si="13"/>
        <v>-</v>
      </c>
      <c r="O239" s="22"/>
      <c r="P239" s="90"/>
      <c r="Q239" s="20"/>
      <c r="R239" s="18" t="str">
        <f t="shared" si="16"/>
        <v>-</v>
      </c>
      <c r="S239" s="20"/>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2:43" ht="75" customHeight="1" x14ac:dyDescent="0.2">
      <c r="B240" s="5" t="str">
        <f t="shared" si="17"/>
        <v/>
      </c>
      <c r="C240" s="15"/>
      <c r="D240" s="16"/>
      <c r="E240" s="15"/>
      <c r="F240" s="17"/>
      <c r="G240" s="23"/>
      <c r="H240" s="23"/>
      <c r="I240" s="18" t="str">
        <f t="shared" si="14"/>
        <v>-</v>
      </c>
      <c r="J240" s="20"/>
      <c r="K240" s="20"/>
      <c r="L240" s="20"/>
      <c r="M240" s="20"/>
      <c r="N240" s="21" t="str">
        <f t="shared" si="13"/>
        <v>-</v>
      </c>
      <c r="O240" s="22"/>
      <c r="P240" s="90"/>
      <c r="Q240" s="20"/>
      <c r="R240" s="18" t="str">
        <f t="shared" si="16"/>
        <v>-</v>
      </c>
      <c r="S240" s="20"/>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2:43" ht="75" customHeight="1" x14ac:dyDescent="0.2">
      <c r="B241" s="5" t="str">
        <f t="shared" si="17"/>
        <v/>
      </c>
      <c r="C241" s="15"/>
      <c r="D241" s="16"/>
      <c r="E241" s="15"/>
      <c r="F241" s="17"/>
      <c r="G241" s="23"/>
      <c r="H241" s="23"/>
      <c r="I241" s="18" t="str">
        <f t="shared" si="14"/>
        <v>-</v>
      </c>
      <c r="J241" s="20"/>
      <c r="K241" s="20"/>
      <c r="L241" s="20"/>
      <c r="M241" s="20"/>
      <c r="N241" s="21" t="str">
        <f t="shared" si="13"/>
        <v>-</v>
      </c>
      <c r="O241" s="22"/>
      <c r="P241" s="90"/>
      <c r="Q241" s="20"/>
      <c r="R241" s="18" t="str">
        <f t="shared" si="16"/>
        <v>-</v>
      </c>
      <c r="S241" s="20"/>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2:43" ht="75" customHeight="1" x14ac:dyDescent="0.2">
      <c r="B242" s="5" t="str">
        <f t="shared" si="17"/>
        <v/>
      </c>
      <c r="C242" s="15"/>
      <c r="D242" s="16"/>
      <c r="E242" s="15"/>
      <c r="F242" s="17"/>
      <c r="G242" s="23"/>
      <c r="H242" s="23"/>
      <c r="I242" s="18" t="str">
        <f t="shared" si="14"/>
        <v>-</v>
      </c>
      <c r="J242" s="20"/>
      <c r="K242" s="20"/>
      <c r="L242" s="20"/>
      <c r="M242" s="20"/>
      <c r="N242" s="21" t="str">
        <f t="shared" si="13"/>
        <v>-</v>
      </c>
      <c r="O242" s="22"/>
      <c r="P242" s="90"/>
      <c r="Q242" s="20"/>
      <c r="R242" s="18" t="str">
        <f t="shared" si="16"/>
        <v>-</v>
      </c>
      <c r="S242" s="20"/>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2:43" ht="75" customHeight="1" x14ac:dyDescent="0.2">
      <c r="B243" s="5" t="str">
        <f t="shared" si="17"/>
        <v/>
      </c>
      <c r="C243" s="15"/>
      <c r="D243" s="16"/>
      <c r="E243" s="15"/>
      <c r="F243" s="17"/>
      <c r="G243" s="23"/>
      <c r="H243" s="23"/>
      <c r="I243" s="18" t="str">
        <f t="shared" si="14"/>
        <v>-</v>
      </c>
      <c r="J243" s="20"/>
      <c r="K243" s="20"/>
      <c r="L243" s="20"/>
      <c r="M243" s="20"/>
      <c r="N243" s="21" t="str">
        <f t="shared" si="13"/>
        <v>-</v>
      </c>
      <c r="O243" s="22"/>
      <c r="P243" s="90"/>
      <c r="Q243" s="20"/>
      <c r="R243" s="18" t="str">
        <f t="shared" si="16"/>
        <v>-</v>
      </c>
      <c r="S243" s="20"/>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2:43" ht="75" customHeight="1" x14ac:dyDescent="0.2">
      <c r="B244" s="5" t="str">
        <f t="shared" si="17"/>
        <v/>
      </c>
      <c r="C244" s="15"/>
      <c r="D244" s="16"/>
      <c r="E244" s="15"/>
      <c r="F244" s="17"/>
      <c r="G244" s="23"/>
      <c r="H244" s="23"/>
      <c r="I244" s="18" t="str">
        <f t="shared" si="14"/>
        <v>-</v>
      </c>
      <c r="J244" s="20"/>
      <c r="K244" s="20"/>
      <c r="L244" s="20"/>
      <c r="M244" s="20"/>
      <c r="N244" s="21" t="str">
        <f t="shared" si="13"/>
        <v>-</v>
      </c>
      <c r="O244" s="22"/>
      <c r="P244" s="90"/>
      <c r="Q244" s="20"/>
      <c r="R244" s="18" t="str">
        <f t="shared" si="16"/>
        <v>-</v>
      </c>
      <c r="S244" s="20"/>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2:43" ht="75" customHeight="1" x14ac:dyDescent="0.2">
      <c r="B245" s="5" t="str">
        <f t="shared" si="17"/>
        <v/>
      </c>
      <c r="C245" s="15"/>
      <c r="D245" s="16"/>
      <c r="E245" s="15"/>
      <c r="F245" s="17"/>
      <c r="G245" s="23"/>
      <c r="H245" s="23"/>
      <c r="I245" s="18" t="str">
        <f t="shared" si="14"/>
        <v>-</v>
      </c>
      <c r="J245" s="20"/>
      <c r="K245" s="20"/>
      <c r="L245" s="20"/>
      <c r="M245" s="20"/>
      <c r="N245" s="21" t="str">
        <f t="shared" si="13"/>
        <v>-</v>
      </c>
      <c r="O245" s="22"/>
      <c r="P245" s="90"/>
      <c r="Q245" s="20"/>
      <c r="R245" s="18" t="str">
        <f t="shared" si="16"/>
        <v>-</v>
      </c>
      <c r="S245" s="20"/>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2:43" ht="75" customHeight="1" x14ac:dyDescent="0.2">
      <c r="B246" s="5" t="str">
        <f t="shared" si="17"/>
        <v/>
      </c>
      <c r="C246" s="15"/>
      <c r="D246" s="16"/>
      <c r="E246" s="15"/>
      <c r="F246" s="17"/>
      <c r="G246" s="23"/>
      <c r="H246" s="23"/>
      <c r="I246" s="18" t="str">
        <f t="shared" si="14"/>
        <v>-</v>
      </c>
      <c r="J246" s="20"/>
      <c r="K246" s="20"/>
      <c r="L246" s="20"/>
      <c r="M246" s="20"/>
      <c r="N246" s="21" t="str">
        <f t="shared" si="13"/>
        <v>-</v>
      </c>
      <c r="O246" s="22"/>
      <c r="P246" s="90"/>
      <c r="Q246" s="20"/>
      <c r="R246" s="18" t="str">
        <f t="shared" si="16"/>
        <v>-</v>
      </c>
      <c r="S246" s="20"/>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2:43" ht="75" customHeight="1" x14ac:dyDescent="0.2">
      <c r="B247" s="5" t="str">
        <f t="shared" si="17"/>
        <v/>
      </c>
      <c r="C247" s="15"/>
      <c r="D247" s="16"/>
      <c r="E247" s="15"/>
      <c r="F247" s="17"/>
      <c r="G247" s="23"/>
      <c r="H247" s="23"/>
      <c r="I247" s="18" t="str">
        <f t="shared" si="14"/>
        <v>-</v>
      </c>
      <c r="J247" s="20"/>
      <c r="K247" s="20"/>
      <c r="L247" s="20"/>
      <c r="M247" s="20"/>
      <c r="N247" s="21" t="str">
        <f t="shared" si="13"/>
        <v>-</v>
      </c>
      <c r="O247" s="22"/>
      <c r="P247" s="90"/>
      <c r="Q247" s="20"/>
      <c r="R247" s="18" t="str">
        <f t="shared" si="16"/>
        <v>-</v>
      </c>
      <c r="S247" s="20"/>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2:43" ht="75" customHeight="1" x14ac:dyDescent="0.2">
      <c r="B248" s="5" t="str">
        <f t="shared" si="17"/>
        <v/>
      </c>
      <c r="C248" s="15"/>
      <c r="D248" s="16"/>
      <c r="E248" s="15"/>
      <c r="F248" s="17"/>
      <c r="G248" s="23"/>
      <c r="H248" s="23"/>
      <c r="I248" s="18" t="str">
        <f t="shared" si="14"/>
        <v>-</v>
      </c>
      <c r="J248" s="20"/>
      <c r="K248" s="20"/>
      <c r="L248" s="20"/>
      <c r="M248" s="20"/>
      <c r="N248" s="21" t="str">
        <f t="shared" si="13"/>
        <v>-</v>
      </c>
      <c r="O248" s="22"/>
      <c r="P248" s="90"/>
      <c r="Q248" s="20"/>
      <c r="R248" s="18" t="str">
        <f t="shared" si="16"/>
        <v>-</v>
      </c>
      <c r="S248" s="20"/>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2:43" ht="75" customHeight="1" x14ac:dyDescent="0.2">
      <c r="B249" s="5" t="str">
        <f t="shared" si="17"/>
        <v/>
      </c>
      <c r="C249" s="15"/>
      <c r="D249" s="16"/>
      <c r="E249" s="15"/>
      <c r="F249" s="17"/>
      <c r="G249" s="23"/>
      <c r="H249" s="23"/>
      <c r="I249" s="18" t="str">
        <f t="shared" si="14"/>
        <v>-</v>
      </c>
      <c r="J249" s="20"/>
      <c r="K249" s="20"/>
      <c r="L249" s="20"/>
      <c r="M249" s="20"/>
      <c r="N249" s="21" t="str">
        <f t="shared" si="13"/>
        <v>-</v>
      </c>
      <c r="O249" s="22"/>
      <c r="P249" s="90"/>
      <c r="Q249" s="20"/>
      <c r="R249" s="18" t="str">
        <f t="shared" si="16"/>
        <v>-</v>
      </c>
      <c r="S249" s="20"/>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2:43" ht="75" customHeight="1" x14ac:dyDescent="0.2">
      <c r="B250" s="5" t="str">
        <f t="shared" si="17"/>
        <v/>
      </c>
      <c r="C250" s="15"/>
      <c r="D250" s="16"/>
      <c r="E250" s="15"/>
      <c r="F250" s="17"/>
      <c r="G250" s="23"/>
      <c r="H250" s="23"/>
      <c r="I250" s="18" t="str">
        <f t="shared" si="14"/>
        <v>-</v>
      </c>
      <c r="J250" s="20"/>
      <c r="K250" s="20"/>
      <c r="L250" s="20"/>
      <c r="M250" s="20"/>
      <c r="N250" s="21" t="str">
        <f t="shared" si="13"/>
        <v>-</v>
      </c>
      <c r="O250" s="22"/>
      <c r="P250" s="90"/>
      <c r="Q250" s="20"/>
      <c r="R250" s="18" t="str">
        <f t="shared" si="16"/>
        <v>-</v>
      </c>
      <c r="S250" s="20"/>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2:43" ht="75" customHeight="1" x14ac:dyDescent="0.2">
      <c r="B251" s="5" t="str">
        <f t="shared" si="17"/>
        <v/>
      </c>
      <c r="C251" s="15"/>
      <c r="D251" s="16"/>
      <c r="E251" s="15"/>
      <c r="F251" s="17"/>
      <c r="G251" s="23"/>
      <c r="H251" s="23"/>
      <c r="I251" s="18" t="str">
        <f t="shared" si="14"/>
        <v>-</v>
      </c>
      <c r="J251" s="20"/>
      <c r="K251" s="20"/>
      <c r="L251" s="20"/>
      <c r="M251" s="20"/>
      <c r="N251" s="21" t="str">
        <f t="shared" si="13"/>
        <v>-</v>
      </c>
      <c r="O251" s="22"/>
      <c r="P251" s="90"/>
      <c r="Q251" s="20"/>
      <c r="R251" s="18" t="str">
        <f t="shared" si="16"/>
        <v>-</v>
      </c>
      <c r="S251" s="20"/>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2:43" ht="75" customHeight="1" x14ac:dyDescent="0.2">
      <c r="B252" s="5" t="str">
        <f t="shared" si="17"/>
        <v/>
      </c>
      <c r="C252" s="15"/>
      <c r="D252" s="16"/>
      <c r="E252" s="15"/>
      <c r="F252" s="17"/>
      <c r="G252" s="23"/>
      <c r="H252" s="23"/>
      <c r="I252" s="18" t="str">
        <f t="shared" si="14"/>
        <v>-</v>
      </c>
      <c r="J252" s="20"/>
      <c r="K252" s="20"/>
      <c r="L252" s="20"/>
      <c r="M252" s="20"/>
      <c r="N252" s="21" t="str">
        <f t="shared" si="13"/>
        <v>-</v>
      </c>
      <c r="O252" s="22"/>
      <c r="P252" s="90"/>
      <c r="Q252" s="20"/>
      <c r="R252" s="18" t="str">
        <f t="shared" si="16"/>
        <v>-</v>
      </c>
      <c r="S252" s="20"/>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2:43" ht="75" customHeight="1" x14ac:dyDescent="0.2">
      <c r="B253" s="5" t="str">
        <f t="shared" si="17"/>
        <v/>
      </c>
      <c r="C253" s="15"/>
      <c r="D253" s="16"/>
      <c r="E253" s="15"/>
      <c r="F253" s="17"/>
      <c r="G253" s="23"/>
      <c r="H253" s="23"/>
      <c r="I253" s="18" t="str">
        <f t="shared" si="14"/>
        <v>-</v>
      </c>
      <c r="J253" s="20"/>
      <c r="K253" s="20"/>
      <c r="L253" s="20"/>
      <c r="M253" s="20"/>
      <c r="N253" s="21" t="str">
        <f t="shared" ref="N253:N257" si="18">IF(ISERROR(H253/G253),"-",IF(AND((H253/(K253*M253))/(G253/(J253*L253))*100&gt;=0,(H253/(K253*M253))/(G253/(J253*L253))*100&lt;=120),(H253/(K253*M253))/(G253/(J253*L253))*100*(J253/SUM($J$11:$J$369)),100*(J253/SUM($J$11:$J$369))))</f>
        <v>-</v>
      </c>
      <c r="O253" s="22"/>
      <c r="P253" s="90"/>
      <c r="Q253" s="20"/>
      <c r="R253" s="18" t="str">
        <f t="shared" si="16"/>
        <v>-</v>
      </c>
      <c r="S253" s="20"/>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2:43" ht="75" customHeight="1" x14ac:dyDescent="0.2">
      <c r="B254" s="5" t="str">
        <f t="shared" si="17"/>
        <v/>
      </c>
      <c r="C254" s="15"/>
      <c r="D254" s="16"/>
      <c r="E254" s="15"/>
      <c r="F254" s="17"/>
      <c r="G254" s="23"/>
      <c r="H254" s="23"/>
      <c r="I254" s="18" t="str">
        <f t="shared" si="14"/>
        <v>-</v>
      </c>
      <c r="J254" s="20"/>
      <c r="K254" s="20"/>
      <c r="L254" s="20"/>
      <c r="M254" s="20"/>
      <c r="N254" s="21" t="str">
        <f t="shared" si="18"/>
        <v>-</v>
      </c>
      <c r="O254" s="22"/>
      <c r="P254" s="90"/>
      <c r="Q254" s="20"/>
      <c r="R254" s="18" t="str">
        <f t="shared" si="16"/>
        <v>-</v>
      </c>
      <c r="S254" s="20"/>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2:43" ht="75" customHeight="1" x14ac:dyDescent="0.2">
      <c r="B255" s="5" t="str">
        <f t="shared" si="17"/>
        <v/>
      </c>
      <c r="C255" s="15"/>
      <c r="D255" s="16"/>
      <c r="E255" s="15"/>
      <c r="F255" s="17"/>
      <c r="G255" s="23"/>
      <c r="H255" s="23"/>
      <c r="I255" s="18" t="str">
        <f t="shared" si="14"/>
        <v>-</v>
      </c>
      <c r="J255" s="20"/>
      <c r="K255" s="20"/>
      <c r="L255" s="20"/>
      <c r="M255" s="20"/>
      <c r="N255" s="21" t="str">
        <f t="shared" si="18"/>
        <v>-</v>
      </c>
      <c r="O255" s="22"/>
      <c r="P255" s="90"/>
      <c r="Q255" s="20"/>
      <c r="R255" s="18" t="str">
        <f t="shared" si="16"/>
        <v>-</v>
      </c>
      <c r="S255" s="20"/>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2:43" ht="75" customHeight="1" x14ac:dyDescent="0.2">
      <c r="B256" s="5" t="str">
        <f t="shared" si="17"/>
        <v/>
      </c>
      <c r="C256" s="15"/>
      <c r="D256" s="16"/>
      <c r="E256" s="15"/>
      <c r="F256" s="17"/>
      <c r="G256" s="23"/>
      <c r="H256" s="23"/>
      <c r="I256" s="18" t="str">
        <f t="shared" si="14"/>
        <v>-</v>
      </c>
      <c r="J256" s="20"/>
      <c r="K256" s="20"/>
      <c r="L256" s="20"/>
      <c r="M256" s="20"/>
      <c r="N256" s="21" t="str">
        <f t="shared" si="18"/>
        <v>-</v>
      </c>
      <c r="O256" s="22"/>
      <c r="P256" s="90"/>
      <c r="Q256" s="20"/>
      <c r="R256" s="18" t="str">
        <f t="shared" si="16"/>
        <v>-</v>
      </c>
      <c r="S256" s="20"/>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2:43" ht="75" customHeight="1" x14ac:dyDescent="0.2">
      <c r="B257" s="5" t="str">
        <f t="shared" si="17"/>
        <v/>
      </c>
      <c r="C257" s="15"/>
      <c r="D257" s="16"/>
      <c r="E257" s="15"/>
      <c r="F257" s="17"/>
      <c r="G257" s="23"/>
      <c r="H257" s="23"/>
      <c r="I257" s="18" t="str">
        <f t="shared" si="14"/>
        <v>-</v>
      </c>
      <c r="J257" s="20"/>
      <c r="K257" s="20"/>
      <c r="L257" s="20"/>
      <c r="M257" s="20"/>
      <c r="N257" s="21" t="str">
        <f t="shared" si="18"/>
        <v>-</v>
      </c>
      <c r="O257" s="22"/>
      <c r="P257" s="90"/>
      <c r="Q257" s="20"/>
      <c r="R257" s="18" t="str">
        <f t="shared" si="16"/>
        <v>-</v>
      </c>
      <c r="S257" s="20"/>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2:43" ht="75" customHeight="1" x14ac:dyDescent="0.2">
      <c r="B258" s="5" t="str">
        <f t="shared" si="17"/>
        <v/>
      </c>
      <c r="C258" s="15"/>
      <c r="D258" s="16"/>
      <c r="E258" s="15"/>
      <c r="F258" s="25"/>
      <c r="G258" s="23"/>
      <c r="H258" s="23"/>
      <c r="I258" s="18" t="str">
        <f t="shared" si="14"/>
        <v>-</v>
      </c>
      <c r="J258" s="20"/>
      <c r="K258" s="20"/>
      <c r="L258" s="20"/>
      <c r="M258" s="20"/>
      <c r="N258" s="21">
        <v>0</v>
      </c>
      <c r="O258" s="22"/>
      <c r="P258" s="90"/>
      <c r="Q258" s="20"/>
      <c r="R258" s="18" t="str">
        <f t="shared" si="16"/>
        <v>-</v>
      </c>
      <c r="S258" s="26"/>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2:43" ht="75" customHeight="1" x14ac:dyDescent="0.2">
      <c r="B259" s="5" t="str">
        <f t="shared" si="17"/>
        <v/>
      </c>
      <c r="C259" s="15"/>
      <c r="D259" s="16"/>
      <c r="E259" s="15"/>
      <c r="F259" s="25"/>
      <c r="G259" s="23"/>
      <c r="H259" s="23"/>
      <c r="I259" s="18" t="str">
        <f t="shared" ref="I259:I322" si="19">IF(H259&lt;&gt;0,IF(H259&gt;G259,"100",H259/G259*100),"-")</f>
        <v>-</v>
      </c>
      <c r="J259" s="20"/>
      <c r="K259" s="20"/>
      <c r="L259" s="20"/>
      <c r="M259" s="20"/>
      <c r="N259" s="21" t="str">
        <f>IF(ISERROR(H259/G259),"-",IF(AND((H259/(K259*M259))/(G259/(J259*L259))*100&gt;=0,(H259/(K259*M259))/(G259/(J259*L259))*100&lt;=120),(H259/(K259*M259))/(G259/(J259*L259))*100*(J259/SUM($J$11:$J$369)),100*(J259/SUM($J$11:$J$369))))</f>
        <v>-</v>
      </c>
      <c r="O259" s="22"/>
      <c r="P259" s="90"/>
      <c r="Q259" s="20"/>
      <c r="R259" s="18" t="str">
        <f t="shared" si="16"/>
        <v>-</v>
      </c>
      <c r="S259" s="26"/>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2:43" ht="75" customHeight="1" x14ac:dyDescent="0.2">
      <c r="B260" s="5" t="str">
        <f t="shared" si="17"/>
        <v/>
      </c>
      <c r="C260" s="15"/>
      <c r="D260" s="16"/>
      <c r="E260" s="15"/>
      <c r="F260" s="25"/>
      <c r="G260" s="23"/>
      <c r="H260" s="23"/>
      <c r="I260" s="18" t="str">
        <f t="shared" si="19"/>
        <v>-</v>
      </c>
      <c r="J260" s="20"/>
      <c r="K260" s="20"/>
      <c r="L260" s="20"/>
      <c r="M260" s="20"/>
      <c r="N260" s="21">
        <v>0</v>
      </c>
      <c r="O260" s="22"/>
      <c r="P260" s="90"/>
      <c r="Q260" s="20"/>
      <c r="R260" s="18" t="str">
        <f t="shared" si="16"/>
        <v>-</v>
      </c>
      <c r="S260" s="26"/>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2:43" ht="75" customHeight="1" x14ac:dyDescent="0.2">
      <c r="B261" s="5" t="str">
        <f t="shared" si="17"/>
        <v/>
      </c>
      <c r="C261" s="15"/>
      <c r="D261" s="16"/>
      <c r="E261" s="15"/>
      <c r="F261" s="25"/>
      <c r="G261" s="23"/>
      <c r="H261" s="23"/>
      <c r="I261" s="18" t="str">
        <f t="shared" si="19"/>
        <v>-</v>
      </c>
      <c r="J261" s="20"/>
      <c r="K261" s="20"/>
      <c r="L261" s="20"/>
      <c r="M261" s="20"/>
      <c r="N261" s="21">
        <v>0</v>
      </c>
      <c r="O261" s="22"/>
      <c r="P261" s="90"/>
      <c r="Q261" s="20"/>
      <c r="R261" s="18" t="str">
        <f t="shared" si="16"/>
        <v>-</v>
      </c>
      <c r="S261" s="26"/>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2:43" ht="75" customHeight="1" x14ac:dyDescent="0.2">
      <c r="B262" s="5" t="str">
        <f t="shared" si="17"/>
        <v/>
      </c>
      <c r="C262" s="15"/>
      <c r="D262" s="16"/>
      <c r="E262" s="15"/>
      <c r="F262" s="25"/>
      <c r="G262" s="23"/>
      <c r="H262" s="23"/>
      <c r="I262" s="18" t="str">
        <f t="shared" si="19"/>
        <v>-</v>
      </c>
      <c r="J262" s="20"/>
      <c r="K262" s="20"/>
      <c r="L262" s="20"/>
      <c r="M262" s="20"/>
      <c r="N262" s="21" t="str">
        <f>IF(ISERROR(H262/G262),"-",IF(AND((H262/(K262*M262))/(G262/(J262*L262))*100&gt;=0,(H262/(K262*M262))/(G262/(J262*L262))*100&lt;=120),(H262/(K262*M262))/(G262/(J262*L262))*100*(J262/SUM($J$11:$J$369)),100*(J262/SUM($J$11:$J$369))))</f>
        <v>-</v>
      </c>
      <c r="O262" s="22"/>
      <c r="P262" s="90"/>
      <c r="Q262" s="20"/>
      <c r="R262" s="18" t="str">
        <f t="shared" si="16"/>
        <v>-</v>
      </c>
      <c r="S262" s="26"/>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2:43" ht="75" customHeight="1" x14ac:dyDescent="0.2">
      <c r="B263" s="5" t="str">
        <f t="shared" si="17"/>
        <v/>
      </c>
      <c r="C263" s="15"/>
      <c r="D263" s="16"/>
      <c r="E263" s="15"/>
      <c r="F263" s="25"/>
      <c r="G263" s="23"/>
      <c r="H263" s="23"/>
      <c r="I263" s="18" t="str">
        <f t="shared" si="19"/>
        <v>-</v>
      </c>
      <c r="J263" s="20"/>
      <c r="K263" s="20"/>
      <c r="L263" s="20"/>
      <c r="M263" s="20"/>
      <c r="N263" s="21" t="str">
        <f>IF(ISERROR(H263/G263),"-",IF(AND((H263/(K263*M263))/(G263/(J263*L263))*100&gt;=0,(H263/(K263*M263))/(G263/(J263*L263))*100&lt;=120),(H263/(K263*M263))/(G263/(J263*L263))*100*(J263/SUM($J$11:$J$369)),100*(J263/SUM($J$11:$J$369))))</f>
        <v>-</v>
      </c>
      <c r="O263" s="22"/>
      <c r="P263" s="90"/>
      <c r="Q263" s="20"/>
      <c r="R263" s="18" t="str">
        <f t="shared" si="16"/>
        <v>-</v>
      </c>
      <c r="S263" s="26"/>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2:43" ht="75" customHeight="1" x14ac:dyDescent="0.2">
      <c r="B264" s="5" t="str">
        <f t="shared" si="17"/>
        <v/>
      </c>
      <c r="C264" s="15"/>
      <c r="D264" s="16"/>
      <c r="E264" s="15"/>
      <c r="F264" s="25"/>
      <c r="G264" s="23"/>
      <c r="H264" s="23"/>
      <c r="I264" s="18" t="str">
        <f t="shared" si="19"/>
        <v>-</v>
      </c>
      <c r="J264" s="20"/>
      <c r="K264" s="20"/>
      <c r="L264" s="20"/>
      <c r="M264" s="20"/>
      <c r="N264" s="21" t="str">
        <f>IF(ISERROR(H264/G264),"-",IF(AND((H264/(K264*M264))/(G264/(J264*L264))*100&gt;=0,(H264/(K264*M264))/(G264/(J264*L264))*100&lt;=120),(H264/(K264*M264))/(G264/(J264*L264))*100*(J264/SUM($J$11:$J$369)),100*(J264/SUM($J$11:$J$369))))</f>
        <v>-</v>
      </c>
      <c r="O264" s="22"/>
      <c r="P264" s="90"/>
      <c r="Q264" s="20"/>
      <c r="R264" s="18" t="str">
        <f t="shared" si="16"/>
        <v>-</v>
      </c>
      <c r="S264" s="26"/>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2:43" ht="75" customHeight="1" x14ac:dyDescent="0.2">
      <c r="B265" s="5" t="str">
        <f t="shared" si="17"/>
        <v/>
      </c>
      <c r="C265" s="15"/>
      <c r="D265" s="16"/>
      <c r="E265" s="15"/>
      <c r="F265" s="25"/>
      <c r="G265" s="23"/>
      <c r="H265" s="23"/>
      <c r="I265" s="18" t="str">
        <f t="shared" si="19"/>
        <v>-</v>
      </c>
      <c r="J265" s="20"/>
      <c r="K265" s="20"/>
      <c r="L265" s="20"/>
      <c r="M265" s="20"/>
      <c r="N265" s="21" t="str">
        <f>IF(ISERROR(H265/G265),"-",IF(AND((H265/(K265*M265))/(G265/(J265*L265))*100&gt;=0,(H265/(K265*M265))/(G265/(J265*L265))*100&lt;=120),(H265/(K265*M265))/(G265/(J265*L265))*100*(J265/SUM($J$11:$J$369)),100*(J265/SUM($J$11:$J$369))))</f>
        <v>-</v>
      </c>
      <c r="O265" s="22"/>
      <c r="P265" s="90"/>
      <c r="Q265" s="20"/>
      <c r="R265" s="18" t="str">
        <f t="shared" si="16"/>
        <v>-</v>
      </c>
      <c r="S265" s="26"/>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2:43" ht="75" customHeight="1" x14ac:dyDescent="0.2">
      <c r="B266" s="5" t="str">
        <f t="shared" si="17"/>
        <v/>
      </c>
      <c r="C266" s="15"/>
      <c r="D266" s="16"/>
      <c r="E266" s="15"/>
      <c r="F266" s="25"/>
      <c r="G266" s="23"/>
      <c r="H266" s="23"/>
      <c r="I266" s="18" t="str">
        <f t="shared" si="19"/>
        <v>-</v>
      </c>
      <c r="J266" s="20"/>
      <c r="K266" s="20"/>
      <c r="L266" s="20"/>
      <c r="M266" s="20"/>
      <c r="N266" s="21" t="str">
        <f>IF(ISERROR(H266/G266),"-",IF(AND((H266/(K266*M266))/(G266/(J266*L266))*100&gt;=0,(H266/(K266*M266))/(G266/(J266*L266))*100&lt;=120),(H266/(K266*M266))/(G266/(J266*L266))*100*(J266/SUM($J$11:$J$369)),100*(J266/SUM($J$11:$J$369))))</f>
        <v>-</v>
      </c>
      <c r="O266" s="22"/>
      <c r="P266" s="90"/>
      <c r="Q266" s="20"/>
      <c r="R266" s="18" t="str">
        <f t="shared" si="16"/>
        <v>-</v>
      </c>
      <c r="S266" s="26"/>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2:43" ht="75" customHeight="1" x14ac:dyDescent="0.2">
      <c r="B267" s="5" t="str">
        <f t="shared" si="17"/>
        <v/>
      </c>
      <c r="C267" s="15"/>
      <c r="D267" s="16"/>
      <c r="E267" s="15"/>
      <c r="F267" s="25"/>
      <c r="G267" s="23"/>
      <c r="H267" s="23"/>
      <c r="I267" s="18" t="str">
        <f t="shared" si="19"/>
        <v>-</v>
      </c>
      <c r="J267" s="20"/>
      <c r="K267" s="20"/>
      <c r="L267" s="20"/>
      <c r="M267" s="20"/>
      <c r="N267" s="21">
        <v>0</v>
      </c>
      <c r="O267" s="22"/>
      <c r="P267" s="90"/>
      <c r="Q267" s="20"/>
      <c r="R267" s="18" t="str">
        <f t="shared" ref="R267:R330" si="20">IF(COUNTA(O267:Q267)=3,IF(P267&gt;O267,(100+Q267)/2,((P267/O267*100)+(Q267))/2),"-")</f>
        <v>-</v>
      </c>
      <c r="S267" s="26"/>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2:43" ht="75" customHeight="1" x14ac:dyDescent="0.2">
      <c r="B268" s="5" t="str">
        <f t="shared" ref="B268:B331" si="21">+LEFT(C268,13)</f>
        <v/>
      </c>
      <c r="C268" s="15"/>
      <c r="D268" s="16"/>
      <c r="E268" s="15"/>
      <c r="F268" s="27"/>
      <c r="G268" s="23"/>
      <c r="H268" s="23"/>
      <c r="I268" s="18" t="str">
        <f t="shared" si="19"/>
        <v>-</v>
      </c>
      <c r="J268" s="20"/>
      <c r="K268" s="20"/>
      <c r="L268" s="20"/>
      <c r="M268" s="20"/>
      <c r="N268" s="21">
        <v>0</v>
      </c>
      <c r="O268" s="22"/>
      <c r="P268" s="90"/>
      <c r="Q268" s="20"/>
      <c r="R268" s="18" t="str">
        <f t="shared" si="20"/>
        <v>-</v>
      </c>
      <c r="S268" s="26"/>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2:43" ht="75" customHeight="1" x14ac:dyDescent="0.2">
      <c r="B269" s="5" t="str">
        <f t="shared" si="21"/>
        <v/>
      </c>
      <c r="C269" s="15"/>
      <c r="D269" s="16"/>
      <c r="E269" s="15"/>
      <c r="F269" s="27"/>
      <c r="G269" s="23"/>
      <c r="H269" s="23"/>
      <c r="I269" s="18" t="str">
        <f t="shared" si="19"/>
        <v>-</v>
      </c>
      <c r="J269" s="20"/>
      <c r="K269" s="20"/>
      <c r="L269" s="20"/>
      <c r="M269" s="20"/>
      <c r="N269" s="21">
        <v>0</v>
      </c>
      <c r="O269" s="22"/>
      <c r="P269" s="90"/>
      <c r="Q269" s="20"/>
      <c r="R269" s="18" t="str">
        <f t="shared" si="20"/>
        <v>-</v>
      </c>
      <c r="S269" s="26"/>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2:43" ht="75" customHeight="1" x14ac:dyDescent="0.2">
      <c r="B270" s="5" t="str">
        <f t="shared" si="21"/>
        <v/>
      </c>
      <c r="C270" s="15"/>
      <c r="D270" s="16"/>
      <c r="E270" s="15"/>
      <c r="F270" s="28"/>
      <c r="G270" s="23"/>
      <c r="H270" s="23"/>
      <c r="I270" s="18" t="str">
        <f t="shared" si="19"/>
        <v>-</v>
      </c>
      <c r="J270" s="20"/>
      <c r="K270" s="20"/>
      <c r="L270" s="20"/>
      <c r="M270" s="20"/>
      <c r="N270" s="21" t="str">
        <f>IF(ISERROR(H270/G270),"-",IF(AND((H270/(K270*M270))/(G270/(J270*L270))*100&gt;=0,(H270/(K270*M270))/(G270/(J270*L270))*100&lt;=120),(H270/(K270*M270))/(G270/(J270*L270))*100*(J270/SUM($J$11:$J$369)),100*(J270/SUM($J$11:$J$369))))</f>
        <v>-</v>
      </c>
      <c r="O270" s="22"/>
      <c r="P270" s="90"/>
      <c r="Q270" s="20"/>
      <c r="R270" s="18" t="str">
        <f t="shared" si="20"/>
        <v>-</v>
      </c>
      <c r="S270" s="26"/>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2:43" ht="75" customHeight="1" x14ac:dyDescent="0.2">
      <c r="B271" s="5" t="str">
        <f t="shared" si="21"/>
        <v/>
      </c>
      <c r="C271" s="15"/>
      <c r="D271" s="16"/>
      <c r="E271" s="15"/>
      <c r="F271" s="29"/>
      <c r="G271" s="23"/>
      <c r="H271" s="23"/>
      <c r="I271" s="18" t="str">
        <f t="shared" si="19"/>
        <v>-</v>
      </c>
      <c r="J271" s="20"/>
      <c r="K271" s="20"/>
      <c r="L271" s="20"/>
      <c r="M271" s="20"/>
      <c r="N271" s="21">
        <v>0</v>
      </c>
      <c r="O271" s="22"/>
      <c r="P271" s="90"/>
      <c r="Q271" s="20"/>
      <c r="R271" s="18" t="str">
        <f t="shared" si="20"/>
        <v>-</v>
      </c>
      <c r="S271" s="26"/>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2:43" ht="75" customHeight="1" x14ac:dyDescent="0.2">
      <c r="B272" s="5" t="str">
        <f t="shared" si="21"/>
        <v/>
      </c>
      <c r="C272" s="15"/>
      <c r="D272" s="16"/>
      <c r="E272" s="15"/>
      <c r="F272" s="30"/>
      <c r="G272" s="23"/>
      <c r="H272" s="23"/>
      <c r="I272" s="18" t="str">
        <f t="shared" si="19"/>
        <v>-</v>
      </c>
      <c r="J272" s="20"/>
      <c r="K272" s="20"/>
      <c r="L272" s="20"/>
      <c r="M272" s="20"/>
      <c r="N272" s="21" t="str">
        <f>IF(ISERROR(H272/G272),"-",IF(AND((H272/(K272*M272))/(G272/(J272*L272))*100&gt;=0,(H272/(K272*M272))/(G272/(J272*L272))*100&lt;=120),(H272/(K272*M272))/(G272/(J272*L272))*100*(J272/SUM($J$11:$J$369)),100*(J272/SUM($J$11:$J$369))))</f>
        <v>-</v>
      </c>
      <c r="O272" s="22"/>
      <c r="P272" s="90"/>
      <c r="Q272" s="20"/>
      <c r="R272" s="18" t="str">
        <f t="shared" si="20"/>
        <v>-</v>
      </c>
      <c r="S272" s="26"/>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2:43" ht="75" customHeight="1" x14ac:dyDescent="0.2">
      <c r="B273" s="5" t="str">
        <f t="shared" si="21"/>
        <v/>
      </c>
      <c r="C273" s="15"/>
      <c r="D273" s="16"/>
      <c r="E273" s="15"/>
      <c r="F273" s="29"/>
      <c r="G273" s="23"/>
      <c r="H273" s="23"/>
      <c r="I273" s="18" t="str">
        <f t="shared" si="19"/>
        <v>-</v>
      </c>
      <c r="J273" s="20"/>
      <c r="K273" s="20"/>
      <c r="L273" s="20"/>
      <c r="M273" s="20"/>
      <c r="N273" s="21" t="str">
        <f>IF(ISERROR(H273/G273),"-",IF(AND((H273/(K273*M273))/(G273/(J273*L273))*100&gt;=0,(H273/(K273*M273))/(G273/(J273*L273))*100&lt;=120),(H273/(K273*M273))/(G273/(J273*L273))*100*(J273/SUM($J$11:$J$369)),100*(J273/SUM($J$11:$J$369))))</f>
        <v>-</v>
      </c>
      <c r="O273" s="22"/>
      <c r="P273" s="90"/>
      <c r="Q273" s="20"/>
      <c r="R273" s="18" t="str">
        <f t="shared" si="20"/>
        <v>-</v>
      </c>
      <c r="S273" s="26"/>
    </row>
    <row r="274" spans="2:43" ht="75" customHeight="1" x14ac:dyDescent="0.2">
      <c r="B274" s="5" t="str">
        <f t="shared" si="21"/>
        <v/>
      </c>
      <c r="C274" s="15"/>
      <c r="D274" s="16"/>
      <c r="E274" s="15"/>
      <c r="F274" s="29"/>
      <c r="G274" s="23"/>
      <c r="H274" s="23"/>
      <c r="I274" s="18" t="str">
        <f t="shared" si="19"/>
        <v>-</v>
      </c>
      <c r="J274" s="20"/>
      <c r="K274" s="20"/>
      <c r="L274" s="20"/>
      <c r="M274" s="20"/>
      <c r="N274" s="21">
        <v>0</v>
      </c>
      <c r="O274" s="22"/>
      <c r="P274" s="90"/>
      <c r="Q274" s="20"/>
      <c r="R274" s="18" t="str">
        <f t="shared" si="20"/>
        <v>-</v>
      </c>
      <c r="S274" s="26"/>
    </row>
    <row r="275" spans="2:43" ht="75" customHeight="1" x14ac:dyDescent="0.2">
      <c r="B275" s="5" t="str">
        <f t="shared" si="21"/>
        <v/>
      </c>
      <c r="C275" s="15"/>
      <c r="D275" s="16"/>
      <c r="E275" s="15"/>
      <c r="F275" s="29"/>
      <c r="G275" s="23"/>
      <c r="H275" s="23"/>
      <c r="I275" s="18" t="str">
        <f t="shared" si="19"/>
        <v>-</v>
      </c>
      <c r="J275" s="20"/>
      <c r="K275" s="20"/>
      <c r="L275" s="20"/>
      <c r="M275" s="20"/>
      <c r="N275" s="21">
        <v>0</v>
      </c>
      <c r="O275" s="22"/>
      <c r="P275" s="90"/>
      <c r="Q275" s="20"/>
      <c r="R275" s="18" t="str">
        <f t="shared" si="20"/>
        <v>-</v>
      </c>
      <c r="S275" s="26"/>
    </row>
    <row r="276" spans="2:43" ht="75" customHeight="1" x14ac:dyDescent="0.2">
      <c r="B276" s="5" t="str">
        <f t="shared" si="21"/>
        <v/>
      </c>
      <c r="C276" s="15"/>
      <c r="D276" s="16"/>
      <c r="E276" s="15"/>
      <c r="F276" s="29"/>
      <c r="G276" s="23"/>
      <c r="H276" s="23"/>
      <c r="I276" s="18" t="str">
        <f t="shared" si="19"/>
        <v>-</v>
      </c>
      <c r="J276" s="20"/>
      <c r="K276" s="20"/>
      <c r="L276" s="20"/>
      <c r="M276" s="20"/>
      <c r="N276" s="21" t="str">
        <f>IF(ISERROR(H276/G276),"-",IF(AND((H276/(K276*M276))/(G276/(J276*L276))*100&gt;=0,(H276/(K276*M276))/(G276/(J276*L276))*100&lt;=120),(H276/(K276*M276))/(G276/(J276*L276))*100*(J276/SUM($J$11:$J$369)),100*(J276/SUM($J$11:$J$369))))</f>
        <v>-</v>
      </c>
      <c r="O276" s="22"/>
      <c r="P276" s="90"/>
      <c r="Q276" s="20"/>
      <c r="R276" s="18" t="str">
        <f t="shared" si="20"/>
        <v>-</v>
      </c>
      <c r="S276" s="26"/>
    </row>
    <row r="277" spans="2:43" ht="75" customHeight="1" x14ac:dyDescent="0.2">
      <c r="B277" s="5" t="str">
        <f t="shared" si="21"/>
        <v/>
      </c>
      <c r="C277" s="15"/>
      <c r="D277" s="16"/>
      <c r="E277" s="15"/>
      <c r="F277" s="29"/>
      <c r="G277" s="23"/>
      <c r="H277" s="23"/>
      <c r="I277" s="18" t="str">
        <f t="shared" si="19"/>
        <v>-</v>
      </c>
      <c r="J277" s="20"/>
      <c r="K277" s="20"/>
      <c r="L277" s="20"/>
      <c r="M277" s="20"/>
      <c r="N277" s="21" t="str">
        <f>IF(ISERROR(H277/G277),"-",IF(AND((H277/(K277*M277))/(G277/(J277*L277))*100&gt;=0,(H277/(K277*M277))/(G277/(J277*L277))*100&lt;=120),(H277/(K277*M277))/(G277/(J277*L277))*100*(J277/SUM($J$11:$J$369)),100*(J277/SUM($J$11:$J$369))))</f>
        <v>-</v>
      </c>
      <c r="O277" s="22"/>
      <c r="P277" s="90"/>
      <c r="Q277" s="20"/>
      <c r="R277" s="18" t="str">
        <f t="shared" si="20"/>
        <v>-</v>
      </c>
      <c r="S277" s="26"/>
    </row>
    <row r="278" spans="2:43" ht="75" customHeight="1" x14ac:dyDescent="0.2">
      <c r="B278" s="5" t="str">
        <f t="shared" si="21"/>
        <v/>
      </c>
      <c r="C278" s="15"/>
      <c r="D278" s="16"/>
      <c r="E278" s="15"/>
      <c r="F278" s="29"/>
      <c r="G278" s="23"/>
      <c r="H278" s="23"/>
      <c r="I278" s="18" t="str">
        <f t="shared" si="19"/>
        <v>-</v>
      </c>
      <c r="J278" s="20"/>
      <c r="K278" s="20"/>
      <c r="L278" s="20"/>
      <c r="M278" s="20"/>
      <c r="N278" s="21" t="str">
        <f>IF(ISERROR(H278/G278),"-",IF(AND((H278/(K278*M278))/(G278/(J278*L278))*100&gt;=0,(H278/(K278*M278))/(G278/(J278*L278))*100&lt;=120),(H278/(K278*M278))/(G278/(J278*L278))*100*(J278/SUM($J$11:$J$369)),100*(J278/SUM($J$11:$J$369))))</f>
        <v>-</v>
      </c>
      <c r="O278" s="22"/>
      <c r="P278" s="90"/>
      <c r="Q278" s="20"/>
      <c r="R278" s="18" t="str">
        <f t="shared" si="20"/>
        <v>-</v>
      </c>
      <c r="S278" s="26"/>
    </row>
    <row r="279" spans="2:43" ht="75" customHeight="1" x14ac:dyDescent="0.2">
      <c r="B279" s="5" t="str">
        <f t="shared" si="21"/>
        <v/>
      </c>
      <c r="C279" s="15"/>
      <c r="D279" s="16"/>
      <c r="E279" s="15"/>
      <c r="F279" s="29"/>
      <c r="G279" s="23"/>
      <c r="H279" s="23"/>
      <c r="I279" s="18" t="str">
        <f t="shared" si="19"/>
        <v>-</v>
      </c>
      <c r="J279" s="20"/>
      <c r="K279" s="20"/>
      <c r="L279" s="20"/>
      <c r="M279" s="20"/>
      <c r="N279" s="21" t="str">
        <f>IF(ISERROR(H279/G279),"-",IF(AND((H279/(K279*M279))/(G279/(J279*L279))*100&gt;=0,(H279/(K279*M279))/(G279/(J279*L279))*100&lt;=120),(H279/(K279*M279))/(G279/(J279*L279))*100*(J279/SUM($J$11:$J$369)),100*(J279/SUM($J$11:$J$369))))</f>
        <v>-</v>
      </c>
      <c r="O279" s="22"/>
      <c r="P279" s="90"/>
      <c r="Q279" s="20"/>
      <c r="R279" s="18" t="str">
        <f t="shared" si="20"/>
        <v>-</v>
      </c>
      <c r="S279" s="26"/>
    </row>
    <row r="280" spans="2:43" ht="75" customHeight="1" x14ac:dyDescent="0.2">
      <c r="B280" s="5" t="str">
        <f t="shared" si="21"/>
        <v/>
      </c>
      <c r="C280" s="15"/>
      <c r="D280" s="16"/>
      <c r="E280" s="15"/>
      <c r="F280" s="29"/>
      <c r="G280" s="23"/>
      <c r="H280" s="23"/>
      <c r="I280" s="18" t="str">
        <f t="shared" si="19"/>
        <v>-</v>
      </c>
      <c r="J280" s="20"/>
      <c r="K280" s="20"/>
      <c r="L280" s="20"/>
      <c r="M280" s="20"/>
      <c r="N280" s="21">
        <v>0</v>
      </c>
      <c r="O280" s="22"/>
      <c r="P280" s="90"/>
      <c r="Q280" s="20"/>
      <c r="R280" s="18" t="str">
        <f t="shared" si="20"/>
        <v>-</v>
      </c>
      <c r="S280" s="26"/>
    </row>
    <row r="281" spans="2:43" ht="75" customHeight="1" x14ac:dyDescent="0.2">
      <c r="B281" s="5" t="str">
        <f t="shared" si="21"/>
        <v/>
      </c>
      <c r="C281" s="15"/>
      <c r="D281" s="16"/>
      <c r="E281" s="15"/>
      <c r="F281" s="29"/>
      <c r="G281" s="23"/>
      <c r="H281" s="23"/>
      <c r="I281" s="18" t="str">
        <f t="shared" si="19"/>
        <v>-</v>
      </c>
      <c r="J281" s="20"/>
      <c r="K281" s="20"/>
      <c r="L281" s="20"/>
      <c r="M281" s="20"/>
      <c r="N281" s="21" t="str">
        <f>IF(ISERROR(H281/G281),"-",IF(AND((H281/(K281*M281))/(G281/(J281*L281))*100&gt;=0,(H281/(K281*M281))/(G281/(J281*L281))*100&lt;=120),(H281/(K281*M281))/(G281/(J281*L281))*100*(J281/SUM($J$11:$J$369)),100*(J281/SUM($J$11:$J$369))))</f>
        <v>-</v>
      </c>
      <c r="O281" s="22"/>
      <c r="P281" s="90"/>
      <c r="Q281" s="20"/>
      <c r="R281" s="18" t="str">
        <f t="shared" si="20"/>
        <v>-</v>
      </c>
      <c r="S281" s="26"/>
    </row>
    <row r="282" spans="2:43" ht="75" customHeight="1" x14ac:dyDescent="0.2">
      <c r="B282" s="5" t="str">
        <f t="shared" si="21"/>
        <v/>
      </c>
      <c r="C282" s="15"/>
      <c r="D282" s="16"/>
      <c r="E282" s="15"/>
      <c r="F282" s="29"/>
      <c r="G282" s="23"/>
      <c r="H282" s="23"/>
      <c r="I282" s="18" t="str">
        <f t="shared" si="19"/>
        <v>-</v>
      </c>
      <c r="J282" s="20"/>
      <c r="K282" s="20"/>
      <c r="L282" s="20"/>
      <c r="M282" s="20"/>
      <c r="N282" s="21" t="str">
        <f>IF(ISERROR(H282/G282),"-",IF(AND((H282/(K282*M282))/(G282/(J282*L282))*100&gt;=0,(H282/(K282*M282))/(G282/(J282*L282))*100&lt;=120),(H282/(K282*M282))/(G282/(J282*L282))*100*(J282/SUM($J$11:$J$369)),100*(J282/SUM($J$11:$J$369))))</f>
        <v>-</v>
      </c>
      <c r="O282" s="22"/>
      <c r="P282" s="90"/>
      <c r="Q282" s="20"/>
      <c r="R282" s="18" t="str">
        <f t="shared" si="20"/>
        <v>-</v>
      </c>
      <c r="S282" s="26"/>
    </row>
    <row r="283" spans="2:43" ht="75" customHeight="1" x14ac:dyDescent="0.2">
      <c r="B283" s="5" t="str">
        <f t="shared" si="21"/>
        <v/>
      </c>
      <c r="C283" s="15"/>
      <c r="D283" s="16"/>
      <c r="E283" s="15"/>
      <c r="F283" s="29"/>
      <c r="G283" s="23"/>
      <c r="H283" s="23"/>
      <c r="I283" s="18" t="str">
        <f t="shared" si="19"/>
        <v>-</v>
      </c>
      <c r="J283" s="20"/>
      <c r="K283" s="20"/>
      <c r="L283" s="20"/>
      <c r="M283" s="20"/>
      <c r="N283" s="21" t="str">
        <f>IF(ISERROR(H283/G283),"-",IF(AND((H283/(K283*M283))/(G283/(J283*L283))*100&gt;=0,(H283/(K283*M283))/(G283/(J283*L283))*100&lt;=120),(H283/(K283*M283))/(G283/(J283*L283))*100*(J283/SUM($J$11:$J$369)),100*(J283/SUM($J$11:$J$369))))</f>
        <v>-</v>
      </c>
      <c r="O283" s="22"/>
      <c r="P283" s="90"/>
      <c r="Q283" s="20"/>
      <c r="R283" s="18" t="str">
        <f t="shared" si="20"/>
        <v>-</v>
      </c>
      <c r="S283" s="26"/>
    </row>
    <row r="284" spans="2:43" ht="75" customHeight="1" x14ac:dyDescent="0.2">
      <c r="B284" s="5" t="str">
        <f t="shared" si="21"/>
        <v/>
      </c>
      <c r="C284" s="15"/>
      <c r="D284" s="16"/>
      <c r="E284" s="15"/>
      <c r="F284" s="31"/>
      <c r="G284" s="23"/>
      <c r="H284" s="23"/>
      <c r="I284" s="18" t="str">
        <f t="shared" si="19"/>
        <v>-</v>
      </c>
      <c r="J284" s="20"/>
      <c r="K284" s="20"/>
      <c r="L284" s="20"/>
      <c r="M284" s="20"/>
      <c r="N284" s="21">
        <v>0</v>
      </c>
      <c r="O284" s="22"/>
      <c r="P284" s="90"/>
      <c r="Q284" s="20"/>
      <c r="R284" s="18" t="str">
        <f t="shared" si="20"/>
        <v>-</v>
      </c>
      <c r="S284" s="26"/>
    </row>
    <row r="285" spans="2:43" ht="75" customHeight="1" x14ac:dyDescent="0.2">
      <c r="B285" s="5" t="str">
        <f t="shared" si="21"/>
        <v/>
      </c>
      <c r="C285" s="15"/>
      <c r="D285" s="16"/>
      <c r="E285" s="15"/>
      <c r="F285" s="29"/>
      <c r="G285" s="23"/>
      <c r="H285" s="23"/>
      <c r="I285" s="18" t="str">
        <f t="shared" si="19"/>
        <v>-</v>
      </c>
      <c r="J285" s="20"/>
      <c r="K285" s="20"/>
      <c r="L285" s="20"/>
      <c r="M285" s="20"/>
      <c r="N285" s="21" t="str">
        <f>IF(ISERROR(H285/G285),"-",IF(AND((H285/(K285*M285))/(G285/(J285*L285))*100&gt;=0,(H285/(K285*M285))/(G285/(J285*L285))*100&lt;=120),(H285/(K285*M285))/(G285/(J285*L285))*100*(J285/SUM($J$11:$J$369)),100*(J285/SUM($J$11:$J$369))))</f>
        <v>-</v>
      </c>
      <c r="O285" s="22"/>
      <c r="P285" s="90"/>
      <c r="Q285" s="20"/>
      <c r="R285" s="18" t="str">
        <f t="shared" si="20"/>
        <v>-</v>
      </c>
      <c r="S285" s="26"/>
    </row>
    <row r="286" spans="2:43" ht="75" customHeight="1" x14ac:dyDescent="0.2">
      <c r="B286" s="5" t="str">
        <f t="shared" si="21"/>
        <v/>
      </c>
      <c r="C286" s="15"/>
      <c r="D286" s="16"/>
      <c r="E286" s="15"/>
      <c r="F286" s="29"/>
      <c r="G286" s="23"/>
      <c r="H286" s="23"/>
      <c r="I286" s="18" t="str">
        <f t="shared" si="19"/>
        <v>-</v>
      </c>
      <c r="J286" s="20"/>
      <c r="K286" s="20"/>
      <c r="L286" s="20"/>
      <c r="M286" s="20"/>
      <c r="N286" s="21">
        <v>0</v>
      </c>
      <c r="O286" s="22"/>
      <c r="P286" s="90"/>
      <c r="Q286" s="20"/>
      <c r="R286" s="18" t="str">
        <f t="shared" si="20"/>
        <v>-</v>
      </c>
      <c r="S286" s="26"/>
    </row>
    <row r="287" spans="2:43" s="32" customFormat="1" ht="75" customHeight="1" x14ac:dyDescent="0.2">
      <c r="B287" s="5" t="str">
        <f t="shared" si="21"/>
        <v/>
      </c>
      <c r="C287" s="15"/>
      <c r="D287" s="16"/>
      <c r="E287" s="15"/>
      <c r="F287" s="29"/>
      <c r="G287" s="23"/>
      <c r="H287" s="23"/>
      <c r="I287" s="18" t="str">
        <f t="shared" si="19"/>
        <v>-</v>
      </c>
      <c r="J287" s="20"/>
      <c r="K287" s="20"/>
      <c r="L287" s="20"/>
      <c r="M287" s="20"/>
      <c r="N287" s="21">
        <v>0</v>
      </c>
      <c r="O287" s="22"/>
      <c r="P287" s="90"/>
      <c r="Q287" s="20"/>
      <c r="R287" s="18" t="str">
        <f t="shared" si="20"/>
        <v>-</v>
      </c>
      <c r="S287" s="26"/>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row>
    <row r="288" spans="2:43" s="32" customFormat="1" ht="75" customHeight="1" x14ac:dyDescent="0.2">
      <c r="B288" s="5" t="str">
        <f t="shared" si="21"/>
        <v/>
      </c>
      <c r="C288" s="15"/>
      <c r="D288" s="16"/>
      <c r="E288" s="15"/>
      <c r="F288" s="29"/>
      <c r="G288" s="23"/>
      <c r="H288" s="23"/>
      <c r="I288" s="18" t="str">
        <f t="shared" si="19"/>
        <v>-</v>
      </c>
      <c r="J288" s="20"/>
      <c r="K288" s="20"/>
      <c r="L288" s="20"/>
      <c r="M288" s="20"/>
      <c r="N288" s="21">
        <v>0</v>
      </c>
      <c r="O288" s="22"/>
      <c r="P288" s="90"/>
      <c r="Q288" s="20"/>
      <c r="R288" s="18" t="str">
        <f t="shared" si="20"/>
        <v>-</v>
      </c>
      <c r="S288" s="26"/>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row>
    <row r="289" spans="2:43" s="32" customFormat="1" ht="75" customHeight="1" x14ac:dyDescent="0.2">
      <c r="B289" s="5" t="str">
        <f t="shared" si="21"/>
        <v/>
      </c>
      <c r="C289" s="15"/>
      <c r="D289" s="16"/>
      <c r="E289" s="15"/>
      <c r="F289" s="29"/>
      <c r="G289" s="23"/>
      <c r="H289" s="23"/>
      <c r="I289" s="18" t="str">
        <f t="shared" si="19"/>
        <v>-</v>
      </c>
      <c r="J289" s="20"/>
      <c r="K289" s="20"/>
      <c r="L289" s="20"/>
      <c r="M289" s="20"/>
      <c r="N289" s="21" t="str">
        <f t="shared" ref="N289:N296" si="22">IF(ISERROR(H289/G289),"-",IF(AND((H289/(K289*M289))/(G289/(J289*L289))*100&gt;=0,(H289/(K289*M289))/(G289/(J289*L289))*100&lt;=120),(H289/(K289*M289))/(G289/(J289*L289))*100*(J289/SUM($J$11:$J$369)),100*(J289/SUM($J$11:$J$369))))</f>
        <v>-</v>
      </c>
      <c r="O289" s="22"/>
      <c r="P289" s="90"/>
      <c r="Q289" s="20"/>
      <c r="R289" s="18" t="str">
        <f t="shared" si="20"/>
        <v>-</v>
      </c>
      <c r="S289" s="26"/>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row>
    <row r="290" spans="2:43" s="32" customFormat="1" ht="75" customHeight="1" x14ac:dyDescent="0.2">
      <c r="B290" s="5" t="str">
        <f t="shared" si="21"/>
        <v/>
      </c>
      <c r="C290" s="15"/>
      <c r="D290" s="16"/>
      <c r="E290" s="15"/>
      <c r="F290" s="29"/>
      <c r="G290" s="23"/>
      <c r="H290" s="23"/>
      <c r="I290" s="18" t="str">
        <f t="shared" si="19"/>
        <v>-</v>
      </c>
      <c r="J290" s="20"/>
      <c r="K290" s="20"/>
      <c r="L290" s="20"/>
      <c r="M290" s="20"/>
      <c r="N290" s="21" t="str">
        <f t="shared" si="22"/>
        <v>-</v>
      </c>
      <c r="O290" s="22"/>
      <c r="P290" s="90"/>
      <c r="Q290" s="20"/>
      <c r="R290" s="18" t="str">
        <f t="shared" si="20"/>
        <v>-</v>
      </c>
      <c r="S290" s="26"/>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row>
    <row r="291" spans="2:43" s="32" customFormat="1" ht="75" customHeight="1" x14ac:dyDescent="0.2">
      <c r="B291" s="5" t="str">
        <f t="shared" si="21"/>
        <v/>
      </c>
      <c r="C291" s="15"/>
      <c r="D291" s="16"/>
      <c r="E291" s="15"/>
      <c r="F291" s="29"/>
      <c r="G291" s="23"/>
      <c r="H291" s="23"/>
      <c r="I291" s="18" t="str">
        <f t="shared" si="19"/>
        <v>-</v>
      </c>
      <c r="J291" s="20"/>
      <c r="K291" s="20"/>
      <c r="L291" s="20"/>
      <c r="M291" s="20"/>
      <c r="N291" s="21" t="str">
        <f t="shared" si="22"/>
        <v>-</v>
      </c>
      <c r="O291" s="22"/>
      <c r="P291" s="90"/>
      <c r="Q291" s="20"/>
      <c r="R291" s="18" t="str">
        <f t="shared" si="20"/>
        <v>-</v>
      </c>
      <c r="S291" s="26"/>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row>
    <row r="292" spans="2:43" s="32" customFormat="1" ht="75" customHeight="1" x14ac:dyDescent="0.2">
      <c r="B292" s="5" t="str">
        <f t="shared" si="21"/>
        <v/>
      </c>
      <c r="C292" s="15"/>
      <c r="D292" s="16"/>
      <c r="E292" s="15"/>
      <c r="F292" s="29"/>
      <c r="G292" s="23"/>
      <c r="H292" s="23"/>
      <c r="I292" s="18" t="str">
        <f t="shared" si="19"/>
        <v>-</v>
      </c>
      <c r="J292" s="20"/>
      <c r="K292" s="20"/>
      <c r="L292" s="20"/>
      <c r="M292" s="20"/>
      <c r="N292" s="21" t="str">
        <f t="shared" si="22"/>
        <v>-</v>
      </c>
      <c r="O292" s="22"/>
      <c r="P292" s="90"/>
      <c r="Q292" s="20"/>
      <c r="R292" s="18" t="str">
        <f t="shared" si="20"/>
        <v>-</v>
      </c>
      <c r="S292" s="26"/>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row>
    <row r="293" spans="2:43" s="32" customFormat="1" ht="75" customHeight="1" x14ac:dyDescent="0.2">
      <c r="B293" s="5" t="str">
        <f t="shared" si="21"/>
        <v/>
      </c>
      <c r="C293" s="15"/>
      <c r="D293" s="16"/>
      <c r="E293" s="15"/>
      <c r="F293" s="29"/>
      <c r="G293" s="23"/>
      <c r="H293" s="23"/>
      <c r="I293" s="18" t="str">
        <f t="shared" si="19"/>
        <v>-</v>
      </c>
      <c r="J293" s="20"/>
      <c r="K293" s="20"/>
      <c r="L293" s="20"/>
      <c r="M293" s="20"/>
      <c r="N293" s="21" t="str">
        <f t="shared" si="22"/>
        <v>-</v>
      </c>
      <c r="O293" s="22"/>
      <c r="P293" s="90"/>
      <c r="Q293" s="20"/>
      <c r="R293" s="18" t="str">
        <f t="shared" si="20"/>
        <v>-</v>
      </c>
      <c r="S293" s="26"/>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row>
    <row r="294" spans="2:43" s="32" customFormat="1" ht="75" customHeight="1" x14ac:dyDescent="0.2">
      <c r="B294" s="5" t="str">
        <f t="shared" si="21"/>
        <v/>
      </c>
      <c r="C294" s="15"/>
      <c r="D294" s="16"/>
      <c r="E294" s="15"/>
      <c r="F294" s="29"/>
      <c r="G294" s="23"/>
      <c r="H294" s="23"/>
      <c r="I294" s="18" t="str">
        <f t="shared" si="19"/>
        <v>-</v>
      </c>
      <c r="J294" s="20"/>
      <c r="K294" s="20"/>
      <c r="L294" s="20"/>
      <c r="M294" s="20"/>
      <c r="N294" s="21" t="str">
        <f t="shared" si="22"/>
        <v>-</v>
      </c>
      <c r="O294" s="22"/>
      <c r="P294" s="90"/>
      <c r="Q294" s="20"/>
      <c r="R294" s="18" t="str">
        <f t="shared" si="20"/>
        <v>-</v>
      </c>
      <c r="S294" s="26"/>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row>
    <row r="295" spans="2:43" s="32" customFormat="1" ht="75" customHeight="1" x14ac:dyDescent="0.2">
      <c r="B295" s="5" t="str">
        <f t="shared" si="21"/>
        <v/>
      </c>
      <c r="C295" s="15"/>
      <c r="D295" s="16"/>
      <c r="E295" s="15"/>
      <c r="F295" s="29"/>
      <c r="G295" s="23"/>
      <c r="H295" s="23"/>
      <c r="I295" s="18" t="str">
        <f t="shared" si="19"/>
        <v>-</v>
      </c>
      <c r="J295" s="20"/>
      <c r="K295" s="20"/>
      <c r="L295" s="20"/>
      <c r="M295" s="20"/>
      <c r="N295" s="21" t="str">
        <f t="shared" si="22"/>
        <v>-</v>
      </c>
      <c r="O295" s="22"/>
      <c r="P295" s="90"/>
      <c r="Q295" s="20"/>
      <c r="R295" s="18" t="str">
        <f t="shared" si="20"/>
        <v>-</v>
      </c>
      <c r="S295" s="26"/>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row>
    <row r="296" spans="2:43" s="32" customFormat="1" ht="75" customHeight="1" x14ac:dyDescent="0.2">
      <c r="B296" s="5" t="str">
        <f t="shared" si="21"/>
        <v/>
      </c>
      <c r="C296" s="15"/>
      <c r="D296" s="16"/>
      <c r="E296" s="15"/>
      <c r="F296" s="29"/>
      <c r="G296" s="23"/>
      <c r="H296" s="23"/>
      <c r="I296" s="18" t="str">
        <f t="shared" si="19"/>
        <v>-</v>
      </c>
      <c r="J296" s="20"/>
      <c r="K296" s="20"/>
      <c r="L296" s="20"/>
      <c r="M296" s="20"/>
      <c r="N296" s="21" t="str">
        <f t="shared" si="22"/>
        <v>-</v>
      </c>
      <c r="O296" s="22"/>
      <c r="P296" s="90"/>
      <c r="Q296" s="20"/>
      <c r="R296" s="18" t="str">
        <f t="shared" si="20"/>
        <v>-</v>
      </c>
      <c r="S296" s="26"/>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row>
    <row r="297" spans="2:43" s="32" customFormat="1" ht="75" customHeight="1" x14ac:dyDescent="0.2">
      <c r="B297" s="5" t="str">
        <f t="shared" si="21"/>
        <v/>
      </c>
      <c r="C297" s="15"/>
      <c r="D297" s="16"/>
      <c r="E297" s="15"/>
      <c r="F297" s="29"/>
      <c r="G297" s="23"/>
      <c r="H297" s="23"/>
      <c r="I297" s="18" t="str">
        <f t="shared" si="19"/>
        <v>-</v>
      </c>
      <c r="J297" s="20"/>
      <c r="K297" s="20"/>
      <c r="L297" s="20"/>
      <c r="M297" s="20"/>
      <c r="N297" s="21">
        <v>0</v>
      </c>
      <c r="O297" s="22"/>
      <c r="P297" s="90"/>
      <c r="Q297" s="20"/>
      <c r="R297" s="18" t="str">
        <f t="shared" si="20"/>
        <v>-</v>
      </c>
      <c r="S297" s="26"/>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row>
    <row r="298" spans="2:43" s="32" customFormat="1" ht="75" customHeight="1" x14ac:dyDescent="0.2">
      <c r="B298" s="5" t="str">
        <f t="shared" si="21"/>
        <v/>
      </c>
      <c r="C298" s="15"/>
      <c r="D298" s="16"/>
      <c r="E298" s="15"/>
      <c r="F298" s="29"/>
      <c r="G298" s="23"/>
      <c r="H298" s="23"/>
      <c r="I298" s="18" t="str">
        <f t="shared" si="19"/>
        <v>-</v>
      </c>
      <c r="J298" s="20"/>
      <c r="K298" s="20"/>
      <c r="L298" s="20"/>
      <c r="M298" s="20"/>
      <c r="N298" s="21" t="str">
        <f>IF(ISERROR(H298/G298),"-",IF(AND((H298/(K298*M298))/(G298/(J298*L298))*100&gt;=0,(H298/(K298*M298))/(G298/(J298*L298))*100&lt;=120),(H298/(K298*M298))/(G298/(J298*L298))*100*(J298/SUM($J$11:$J$369)),100*(J298/SUM($J$11:$J$369))))</f>
        <v>-</v>
      </c>
      <c r="O298" s="22"/>
      <c r="P298" s="90"/>
      <c r="Q298" s="20"/>
      <c r="R298" s="18" t="str">
        <f t="shared" si="20"/>
        <v>-</v>
      </c>
      <c r="S298" s="26"/>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row>
    <row r="299" spans="2:43" s="32" customFormat="1" ht="75" customHeight="1" x14ac:dyDescent="0.2">
      <c r="B299" s="5" t="str">
        <f t="shared" si="21"/>
        <v/>
      </c>
      <c r="C299" s="15"/>
      <c r="D299" s="16"/>
      <c r="E299" s="15"/>
      <c r="F299" s="29"/>
      <c r="G299" s="23"/>
      <c r="H299" s="23"/>
      <c r="I299" s="18" t="str">
        <f t="shared" si="19"/>
        <v>-</v>
      </c>
      <c r="J299" s="20"/>
      <c r="K299" s="20"/>
      <c r="L299" s="20"/>
      <c r="M299" s="20"/>
      <c r="N299" s="21" t="str">
        <f>IF(ISERROR(H299/G299),"-",IF(AND((H299/(K299*M299))/(G299/(J299*L299))*100&gt;=0,(H299/(K299*M299))/(G299/(J299*L299))*100&lt;=120),(H299/(K299*M299))/(G299/(J299*L299))*100*(J299/SUM($J$11:$J$369)),100*(J299/SUM($J$11:$J$369))))</f>
        <v>-</v>
      </c>
      <c r="O299" s="22"/>
      <c r="P299" s="90"/>
      <c r="Q299" s="20"/>
      <c r="R299" s="18" t="str">
        <f t="shared" si="20"/>
        <v>-</v>
      </c>
      <c r="S299" s="26"/>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row>
    <row r="300" spans="2:43" s="32" customFormat="1" ht="75" customHeight="1" x14ac:dyDescent="0.2">
      <c r="B300" s="5" t="str">
        <f t="shared" si="21"/>
        <v/>
      </c>
      <c r="C300" s="15"/>
      <c r="D300" s="16"/>
      <c r="E300" s="15"/>
      <c r="F300" s="29"/>
      <c r="G300" s="23"/>
      <c r="H300" s="23"/>
      <c r="I300" s="18" t="str">
        <f t="shared" si="19"/>
        <v>-</v>
      </c>
      <c r="J300" s="20"/>
      <c r="K300" s="20"/>
      <c r="L300" s="20"/>
      <c r="M300" s="20"/>
      <c r="N300" s="21" t="str">
        <f>IF(ISERROR(H300/G300),"-",IF(AND((H300/(K300*M300))/(G300/(J300*L300))*100&gt;=0,(H300/(K300*M300))/(G300/(J300*L300))*100&lt;=120),(H300/(K300*M300))/(G300/(J300*L300))*100*(J300/SUM($J$11:$J$369)),100*(J300/SUM($J$11:$J$369))))</f>
        <v>-</v>
      </c>
      <c r="O300" s="22"/>
      <c r="P300" s="90"/>
      <c r="Q300" s="20"/>
      <c r="R300" s="18" t="str">
        <f t="shared" si="20"/>
        <v>-</v>
      </c>
      <c r="S300" s="26"/>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row>
    <row r="301" spans="2:43" s="32" customFormat="1" ht="75" customHeight="1" x14ac:dyDescent="0.2">
      <c r="B301" s="5" t="str">
        <f t="shared" si="21"/>
        <v/>
      </c>
      <c r="C301" s="15"/>
      <c r="D301" s="16"/>
      <c r="E301" s="15"/>
      <c r="F301" s="29"/>
      <c r="G301" s="23"/>
      <c r="H301" s="23"/>
      <c r="I301" s="18" t="str">
        <f t="shared" si="19"/>
        <v>-</v>
      </c>
      <c r="J301" s="20"/>
      <c r="K301" s="20"/>
      <c r="L301" s="20"/>
      <c r="M301" s="20"/>
      <c r="N301" s="21" t="str">
        <f>IF(ISERROR(H301/G301),"-",IF(AND((H301/(K301*M301))/(G301/(J301*L301))*100&gt;=0,(H301/(K301*M301))/(G301/(J301*L301))*100&lt;=120),(H301/(K301*M301))/(G301/(J301*L301))*100*(J301/SUM($J$11:$J$369)),100*(J301/SUM($J$11:$J$369))))</f>
        <v>-</v>
      </c>
      <c r="O301" s="22"/>
      <c r="P301" s="90"/>
      <c r="Q301" s="20"/>
      <c r="R301" s="18" t="str">
        <f t="shared" si="20"/>
        <v>-</v>
      </c>
      <c r="S301" s="26"/>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row>
    <row r="302" spans="2:43" s="32" customFormat="1" ht="75" customHeight="1" x14ac:dyDescent="0.2">
      <c r="B302" s="5" t="str">
        <f t="shared" si="21"/>
        <v/>
      </c>
      <c r="C302" s="15"/>
      <c r="D302" s="16"/>
      <c r="E302" s="15"/>
      <c r="F302" s="29"/>
      <c r="G302" s="23"/>
      <c r="H302" s="23"/>
      <c r="I302" s="18" t="str">
        <f t="shared" si="19"/>
        <v>-</v>
      </c>
      <c r="J302" s="20"/>
      <c r="K302" s="20"/>
      <c r="L302" s="20"/>
      <c r="M302" s="20"/>
      <c r="N302" s="21" t="str">
        <f>IF(ISERROR(H302/G302),"-",IF(AND((H302/(K302*M302))/(G302/(J302*L302))*100&gt;=0,(H302/(K302*M302))/(G302/(J302*L302))*100&lt;=120),(H302/(K302*M302))/(G302/(J302*L302))*100*(J302/SUM($J$11:$J$369)),100*(J302/SUM($J$11:$J$369))))</f>
        <v>-</v>
      </c>
      <c r="O302" s="22"/>
      <c r="P302" s="90"/>
      <c r="Q302" s="20"/>
      <c r="R302" s="18" t="str">
        <f t="shared" si="20"/>
        <v>-</v>
      </c>
      <c r="S302" s="26"/>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row>
    <row r="303" spans="2:43" s="32" customFormat="1" ht="75" customHeight="1" x14ac:dyDescent="0.2">
      <c r="B303" s="5" t="str">
        <f t="shared" si="21"/>
        <v/>
      </c>
      <c r="C303" s="15"/>
      <c r="D303" s="16"/>
      <c r="E303" s="15"/>
      <c r="F303" s="29"/>
      <c r="G303" s="23"/>
      <c r="H303" s="23"/>
      <c r="I303" s="18" t="str">
        <f t="shared" si="19"/>
        <v>-</v>
      </c>
      <c r="J303" s="20"/>
      <c r="K303" s="20"/>
      <c r="L303" s="20"/>
      <c r="M303" s="20"/>
      <c r="N303" s="21">
        <v>0</v>
      </c>
      <c r="O303" s="22"/>
      <c r="P303" s="90"/>
      <c r="Q303" s="20"/>
      <c r="R303" s="18" t="str">
        <f t="shared" si="20"/>
        <v>-</v>
      </c>
      <c r="S303" s="26"/>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row>
    <row r="304" spans="2:43" s="32" customFormat="1" ht="75" customHeight="1" x14ac:dyDescent="0.2">
      <c r="B304" s="5" t="str">
        <f t="shared" si="21"/>
        <v/>
      </c>
      <c r="C304" s="15"/>
      <c r="D304" s="16"/>
      <c r="E304" s="15"/>
      <c r="F304" s="29"/>
      <c r="G304" s="23"/>
      <c r="H304" s="23"/>
      <c r="I304" s="18" t="str">
        <f t="shared" si="19"/>
        <v>-</v>
      </c>
      <c r="J304" s="20"/>
      <c r="K304" s="20"/>
      <c r="L304" s="20"/>
      <c r="M304" s="20"/>
      <c r="N304" s="21">
        <v>0</v>
      </c>
      <c r="O304" s="22"/>
      <c r="P304" s="90"/>
      <c r="Q304" s="20"/>
      <c r="R304" s="18" t="str">
        <f t="shared" si="20"/>
        <v>-</v>
      </c>
      <c r="S304" s="26"/>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row>
    <row r="305" spans="2:43" s="32" customFormat="1" ht="75" customHeight="1" x14ac:dyDescent="0.2">
      <c r="B305" s="5" t="str">
        <f t="shared" si="21"/>
        <v/>
      </c>
      <c r="C305" s="15"/>
      <c r="D305" s="16"/>
      <c r="E305" s="15"/>
      <c r="F305" s="29"/>
      <c r="G305" s="23"/>
      <c r="H305" s="23"/>
      <c r="I305" s="18" t="str">
        <f t="shared" si="19"/>
        <v>-</v>
      </c>
      <c r="J305" s="20"/>
      <c r="K305" s="20"/>
      <c r="L305" s="20"/>
      <c r="M305" s="20"/>
      <c r="N305" s="21" t="str">
        <f>IF(ISERROR(H305/G305),"-",IF(AND((H305/(K305*M305))/(G305/(J305*L305))*100&gt;=0,(H305/(K305*M305))/(G305/(J305*L305))*100&lt;=120),(H305/(K305*M305))/(G305/(J305*L305))*100*(J305/SUM($J$11:$J$369)),100*(J305/SUM($J$11:$J$369))))</f>
        <v>-</v>
      </c>
      <c r="O305" s="22"/>
      <c r="P305" s="90"/>
      <c r="Q305" s="20"/>
      <c r="R305" s="18" t="str">
        <f t="shared" si="20"/>
        <v>-</v>
      </c>
      <c r="S305" s="26"/>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row>
    <row r="306" spans="2:43" s="32" customFormat="1" ht="75" customHeight="1" x14ac:dyDescent="0.2">
      <c r="B306" s="5" t="str">
        <f t="shared" si="21"/>
        <v/>
      </c>
      <c r="C306" s="15"/>
      <c r="D306" s="16"/>
      <c r="E306" s="15"/>
      <c r="F306" s="29"/>
      <c r="G306" s="23"/>
      <c r="H306" s="23"/>
      <c r="I306" s="18" t="str">
        <f t="shared" si="19"/>
        <v>-</v>
      </c>
      <c r="J306" s="20"/>
      <c r="K306" s="20"/>
      <c r="L306" s="20"/>
      <c r="M306" s="20"/>
      <c r="N306" s="21">
        <v>0</v>
      </c>
      <c r="O306" s="22"/>
      <c r="P306" s="90"/>
      <c r="Q306" s="20"/>
      <c r="R306" s="18" t="str">
        <f t="shared" si="20"/>
        <v>-</v>
      </c>
      <c r="S306" s="26"/>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row>
    <row r="307" spans="2:43" s="32" customFormat="1" ht="75" customHeight="1" x14ac:dyDescent="0.2">
      <c r="B307" s="5" t="str">
        <f t="shared" si="21"/>
        <v/>
      </c>
      <c r="C307" s="15"/>
      <c r="D307" s="16"/>
      <c r="E307" s="15"/>
      <c r="F307" s="29"/>
      <c r="G307" s="23"/>
      <c r="H307" s="23"/>
      <c r="I307" s="18" t="str">
        <f t="shared" si="19"/>
        <v>-</v>
      </c>
      <c r="J307" s="20"/>
      <c r="K307" s="20"/>
      <c r="L307" s="20"/>
      <c r="M307" s="20"/>
      <c r="N307" s="21">
        <v>0</v>
      </c>
      <c r="O307" s="22"/>
      <c r="P307" s="90"/>
      <c r="Q307" s="20"/>
      <c r="R307" s="18" t="str">
        <f t="shared" si="20"/>
        <v>-</v>
      </c>
      <c r="S307" s="26"/>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row>
    <row r="308" spans="2:43" s="32" customFormat="1" ht="75" customHeight="1" x14ac:dyDescent="0.2">
      <c r="B308" s="5" t="str">
        <f t="shared" si="21"/>
        <v/>
      </c>
      <c r="C308" s="15"/>
      <c r="D308" s="16"/>
      <c r="E308" s="15"/>
      <c r="F308" s="29"/>
      <c r="G308" s="23"/>
      <c r="H308" s="23"/>
      <c r="I308" s="18" t="str">
        <f t="shared" si="19"/>
        <v>-</v>
      </c>
      <c r="J308" s="20"/>
      <c r="K308" s="20"/>
      <c r="L308" s="20"/>
      <c r="M308" s="20"/>
      <c r="N308" s="21">
        <v>0</v>
      </c>
      <c r="O308" s="22"/>
      <c r="P308" s="90"/>
      <c r="Q308" s="20"/>
      <c r="R308" s="18" t="str">
        <f t="shared" si="20"/>
        <v>-</v>
      </c>
      <c r="S308" s="26"/>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row>
    <row r="309" spans="2:43" s="32" customFormat="1" ht="75" customHeight="1" x14ac:dyDescent="0.2">
      <c r="B309" s="5" t="str">
        <f t="shared" si="21"/>
        <v/>
      </c>
      <c r="C309" s="15"/>
      <c r="D309" s="16"/>
      <c r="E309" s="15"/>
      <c r="F309" s="29"/>
      <c r="G309" s="23"/>
      <c r="H309" s="23"/>
      <c r="I309" s="18" t="str">
        <f t="shared" si="19"/>
        <v>-</v>
      </c>
      <c r="J309" s="20"/>
      <c r="K309" s="20"/>
      <c r="L309" s="20"/>
      <c r="M309" s="20"/>
      <c r="N309" s="21">
        <v>0</v>
      </c>
      <c r="O309" s="22"/>
      <c r="P309" s="90"/>
      <c r="Q309" s="20"/>
      <c r="R309" s="18" t="str">
        <f t="shared" si="20"/>
        <v>-</v>
      </c>
      <c r="S309" s="26"/>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row>
    <row r="310" spans="2:43" s="32" customFormat="1" ht="75" customHeight="1" x14ac:dyDescent="0.2">
      <c r="B310" s="5" t="str">
        <f t="shared" si="21"/>
        <v/>
      </c>
      <c r="C310" s="15"/>
      <c r="D310" s="16"/>
      <c r="E310" s="15"/>
      <c r="F310" s="29"/>
      <c r="G310" s="23"/>
      <c r="H310" s="23"/>
      <c r="I310" s="18" t="str">
        <f t="shared" si="19"/>
        <v>-</v>
      </c>
      <c r="J310" s="20"/>
      <c r="K310" s="20"/>
      <c r="L310" s="20"/>
      <c r="M310" s="20"/>
      <c r="N310" s="21">
        <v>0</v>
      </c>
      <c r="O310" s="22"/>
      <c r="P310" s="90"/>
      <c r="Q310" s="20"/>
      <c r="R310" s="18" t="str">
        <f t="shared" si="20"/>
        <v>-</v>
      </c>
      <c r="S310" s="26"/>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row>
    <row r="311" spans="2:43" s="32" customFormat="1" ht="75" customHeight="1" x14ac:dyDescent="0.2">
      <c r="B311" s="5" t="str">
        <f t="shared" si="21"/>
        <v/>
      </c>
      <c r="C311" s="15"/>
      <c r="D311" s="16"/>
      <c r="E311" s="15"/>
      <c r="F311" s="29"/>
      <c r="G311" s="23"/>
      <c r="H311" s="23"/>
      <c r="I311" s="18" t="str">
        <f t="shared" si="19"/>
        <v>-</v>
      </c>
      <c r="J311" s="20"/>
      <c r="K311" s="33"/>
      <c r="L311" s="20"/>
      <c r="M311" s="20"/>
      <c r="N311" s="21">
        <v>0</v>
      </c>
      <c r="O311" s="22"/>
      <c r="P311" s="90"/>
      <c r="Q311" s="20"/>
      <c r="R311" s="18" t="str">
        <f t="shared" si="20"/>
        <v>-</v>
      </c>
      <c r="S311" s="26"/>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row>
    <row r="312" spans="2:43" s="32" customFormat="1" ht="75" customHeight="1" x14ac:dyDescent="0.2">
      <c r="B312" s="5" t="str">
        <f t="shared" si="21"/>
        <v/>
      </c>
      <c r="C312" s="15"/>
      <c r="D312" s="16"/>
      <c r="E312" s="15"/>
      <c r="F312" s="29"/>
      <c r="G312" s="23"/>
      <c r="H312" s="23"/>
      <c r="I312" s="18" t="str">
        <f t="shared" si="19"/>
        <v>-</v>
      </c>
      <c r="J312" s="20"/>
      <c r="K312" s="20"/>
      <c r="L312" s="20"/>
      <c r="M312" s="20"/>
      <c r="N312" s="21">
        <v>0</v>
      </c>
      <c r="O312" s="22"/>
      <c r="P312" s="90"/>
      <c r="Q312" s="20"/>
      <c r="R312" s="18" t="str">
        <f t="shared" si="20"/>
        <v>-</v>
      </c>
      <c r="S312" s="26"/>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row>
    <row r="313" spans="2:43" s="32" customFormat="1" ht="75" customHeight="1" x14ac:dyDescent="0.2">
      <c r="B313" s="5" t="str">
        <f t="shared" si="21"/>
        <v/>
      </c>
      <c r="C313" s="15"/>
      <c r="D313" s="16"/>
      <c r="E313" s="15"/>
      <c r="F313" s="29"/>
      <c r="G313" s="23"/>
      <c r="H313" s="23"/>
      <c r="I313" s="18" t="str">
        <f t="shared" si="19"/>
        <v>-</v>
      </c>
      <c r="J313" s="20"/>
      <c r="K313" s="20"/>
      <c r="L313" s="20"/>
      <c r="M313" s="20"/>
      <c r="N313" s="21">
        <v>0</v>
      </c>
      <c r="O313" s="22"/>
      <c r="P313" s="90"/>
      <c r="Q313" s="20"/>
      <c r="R313" s="18" t="str">
        <f t="shared" si="20"/>
        <v>-</v>
      </c>
      <c r="S313" s="26"/>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row>
    <row r="314" spans="2:43" s="32" customFormat="1" ht="75" customHeight="1" x14ac:dyDescent="0.2">
      <c r="B314" s="5" t="str">
        <f t="shared" si="21"/>
        <v/>
      </c>
      <c r="C314" s="15"/>
      <c r="D314" s="16"/>
      <c r="E314" s="15"/>
      <c r="F314" s="29"/>
      <c r="G314" s="23"/>
      <c r="H314" s="23"/>
      <c r="I314" s="18" t="str">
        <f t="shared" si="19"/>
        <v>-</v>
      </c>
      <c r="J314" s="20"/>
      <c r="K314" s="20"/>
      <c r="L314" s="20"/>
      <c r="M314" s="20"/>
      <c r="N314" s="21">
        <v>0</v>
      </c>
      <c r="O314" s="22"/>
      <c r="P314" s="90"/>
      <c r="Q314" s="20"/>
      <c r="R314" s="18" t="str">
        <f t="shared" si="20"/>
        <v>-</v>
      </c>
      <c r="S314" s="26"/>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row>
    <row r="315" spans="2:43" s="32" customFormat="1" ht="75" customHeight="1" x14ac:dyDescent="0.2">
      <c r="B315" s="5" t="str">
        <f t="shared" si="21"/>
        <v/>
      </c>
      <c r="C315" s="15"/>
      <c r="D315" s="16"/>
      <c r="E315" s="15"/>
      <c r="F315" s="29"/>
      <c r="G315" s="23"/>
      <c r="H315" s="23"/>
      <c r="I315" s="18" t="str">
        <f t="shared" si="19"/>
        <v>-</v>
      </c>
      <c r="J315" s="20"/>
      <c r="K315" s="20"/>
      <c r="L315" s="20"/>
      <c r="M315" s="20"/>
      <c r="N315" s="21">
        <v>0</v>
      </c>
      <c r="O315" s="22"/>
      <c r="P315" s="90"/>
      <c r="Q315" s="20"/>
      <c r="R315" s="18" t="str">
        <f t="shared" si="20"/>
        <v>-</v>
      </c>
      <c r="S315" s="26"/>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row>
    <row r="316" spans="2:43" s="32" customFormat="1" ht="75" customHeight="1" x14ac:dyDescent="0.2">
      <c r="B316" s="5" t="str">
        <f t="shared" si="21"/>
        <v/>
      </c>
      <c r="C316" s="15"/>
      <c r="D316" s="16"/>
      <c r="E316" s="15"/>
      <c r="F316" s="29"/>
      <c r="G316" s="23"/>
      <c r="H316" s="23"/>
      <c r="I316" s="18" t="str">
        <f t="shared" si="19"/>
        <v>-</v>
      </c>
      <c r="J316" s="20"/>
      <c r="K316" s="20"/>
      <c r="L316" s="20"/>
      <c r="M316" s="20"/>
      <c r="N316" s="21">
        <v>0</v>
      </c>
      <c r="O316" s="22"/>
      <c r="P316" s="90"/>
      <c r="Q316" s="20"/>
      <c r="R316" s="18" t="str">
        <f t="shared" si="20"/>
        <v>-</v>
      </c>
      <c r="S316" s="26"/>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row>
    <row r="317" spans="2:43" s="32" customFormat="1" ht="75" customHeight="1" x14ac:dyDescent="0.2">
      <c r="B317" s="5" t="str">
        <f t="shared" si="21"/>
        <v/>
      </c>
      <c r="C317" s="15"/>
      <c r="D317" s="16"/>
      <c r="E317" s="15"/>
      <c r="F317" s="29"/>
      <c r="G317" s="23"/>
      <c r="H317" s="23"/>
      <c r="I317" s="18" t="str">
        <f t="shared" si="19"/>
        <v>-</v>
      </c>
      <c r="J317" s="20"/>
      <c r="K317" s="20"/>
      <c r="L317" s="20"/>
      <c r="M317" s="20"/>
      <c r="N317" s="21">
        <v>0</v>
      </c>
      <c r="O317" s="22"/>
      <c r="P317" s="90"/>
      <c r="Q317" s="20"/>
      <c r="R317" s="18" t="str">
        <f t="shared" si="20"/>
        <v>-</v>
      </c>
      <c r="S317" s="26"/>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row>
    <row r="318" spans="2:43" s="32" customFormat="1" ht="75" customHeight="1" x14ac:dyDescent="0.2">
      <c r="B318" s="5" t="str">
        <f t="shared" si="21"/>
        <v/>
      </c>
      <c r="C318" s="15"/>
      <c r="D318" s="16"/>
      <c r="E318" s="15"/>
      <c r="F318" s="29"/>
      <c r="G318" s="23"/>
      <c r="H318" s="23"/>
      <c r="I318" s="18" t="str">
        <f t="shared" si="19"/>
        <v>-</v>
      </c>
      <c r="J318" s="20"/>
      <c r="K318" s="20"/>
      <c r="L318" s="20"/>
      <c r="M318" s="20"/>
      <c r="N318" s="21">
        <v>0</v>
      </c>
      <c r="O318" s="22"/>
      <c r="P318" s="90"/>
      <c r="Q318" s="20"/>
      <c r="R318" s="18" t="str">
        <f t="shared" si="20"/>
        <v>-</v>
      </c>
      <c r="S318" s="26"/>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row>
    <row r="319" spans="2:43" s="32" customFormat="1" ht="75" customHeight="1" x14ac:dyDescent="0.2">
      <c r="B319" s="5" t="str">
        <f t="shared" si="21"/>
        <v/>
      </c>
      <c r="C319" s="15"/>
      <c r="D319" s="16"/>
      <c r="E319" s="15"/>
      <c r="F319" s="34"/>
      <c r="G319" s="23"/>
      <c r="H319" s="23"/>
      <c r="I319" s="18" t="str">
        <f t="shared" si="19"/>
        <v>-</v>
      </c>
      <c r="J319" s="20"/>
      <c r="K319" s="20"/>
      <c r="L319" s="20"/>
      <c r="M319" s="20"/>
      <c r="N319" s="21" t="str">
        <f t="shared" ref="N319:N340" si="23">IF(ISERROR(H319/G319),"-",IF(AND((H319/(K319*M319))/(G319/(J319*L319))*100&gt;=0,(H319/(K319*M319))/(G319/(J319*L319))*100&lt;=120),(H319/(K319*M319))/(G319/(J319*L319))*100*(J319/SUM($J$11:$J$369)),100*(J319/SUM($J$11:$J$369))))</f>
        <v>-</v>
      </c>
      <c r="O319" s="22"/>
      <c r="P319" s="90"/>
      <c r="Q319" s="20"/>
      <c r="R319" s="18" t="str">
        <f t="shared" si="20"/>
        <v>-</v>
      </c>
      <c r="S319" s="3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row>
    <row r="320" spans="2:43" s="32" customFormat="1" ht="75" customHeight="1" x14ac:dyDescent="0.2">
      <c r="B320" s="5" t="str">
        <f t="shared" si="21"/>
        <v/>
      </c>
      <c r="C320" s="15"/>
      <c r="D320" s="16"/>
      <c r="E320" s="15"/>
      <c r="F320" s="17"/>
      <c r="G320" s="23"/>
      <c r="H320" s="23"/>
      <c r="I320" s="18" t="str">
        <f t="shared" si="19"/>
        <v>-</v>
      </c>
      <c r="J320" s="20"/>
      <c r="K320" s="20"/>
      <c r="L320" s="20"/>
      <c r="M320" s="20"/>
      <c r="N320" s="21" t="str">
        <f t="shared" si="23"/>
        <v>-</v>
      </c>
      <c r="O320" s="22"/>
      <c r="P320" s="90"/>
      <c r="Q320" s="20"/>
      <c r="R320" s="18" t="str">
        <f t="shared" si="20"/>
        <v>-</v>
      </c>
      <c r="S320" s="36"/>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row>
    <row r="321" spans="2:43" s="32" customFormat="1" ht="75" customHeight="1" x14ac:dyDescent="0.2">
      <c r="B321" s="5" t="str">
        <f t="shared" si="21"/>
        <v/>
      </c>
      <c r="C321" s="15"/>
      <c r="D321" s="16"/>
      <c r="E321" s="15"/>
      <c r="F321" s="37"/>
      <c r="G321" s="23"/>
      <c r="H321" s="23"/>
      <c r="I321" s="18" t="str">
        <f t="shared" si="19"/>
        <v>-</v>
      </c>
      <c r="J321" s="20"/>
      <c r="K321" s="20"/>
      <c r="L321" s="20"/>
      <c r="M321" s="20"/>
      <c r="N321" s="21" t="str">
        <f t="shared" si="23"/>
        <v>-</v>
      </c>
      <c r="O321" s="22"/>
      <c r="P321" s="90"/>
      <c r="Q321" s="20"/>
      <c r="R321" s="18" t="str">
        <f t="shared" si="20"/>
        <v>-</v>
      </c>
      <c r="S321" s="38"/>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row>
    <row r="322" spans="2:43" s="32" customFormat="1" ht="75" customHeight="1" x14ac:dyDescent="0.2">
      <c r="B322" s="5" t="str">
        <f t="shared" si="21"/>
        <v/>
      </c>
      <c r="C322" s="15"/>
      <c r="D322" s="16"/>
      <c r="E322" s="15"/>
      <c r="F322" s="39"/>
      <c r="G322" s="23"/>
      <c r="H322" s="23"/>
      <c r="I322" s="18" t="str">
        <f t="shared" si="19"/>
        <v>-</v>
      </c>
      <c r="J322" s="20"/>
      <c r="K322" s="20"/>
      <c r="L322" s="20"/>
      <c r="M322" s="20"/>
      <c r="N322" s="21" t="str">
        <f t="shared" si="23"/>
        <v>-</v>
      </c>
      <c r="O322" s="22"/>
      <c r="P322" s="90"/>
      <c r="Q322" s="20"/>
      <c r="R322" s="18" t="str">
        <f t="shared" si="20"/>
        <v>-</v>
      </c>
      <c r="S322" s="26"/>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row>
    <row r="323" spans="2:43" s="32" customFormat="1" ht="75" customHeight="1" x14ac:dyDescent="0.2">
      <c r="B323" s="5" t="str">
        <f t="shared" si="21"/>
        <v/>
      </c>
      <c r="C323" s="15"/>
      <c r="D323" s="16"/>
      <c r="E323" s="15"/>
      <c r="F323" s="39"/>
      <c r="G323" s="23"/>
      <c r="H323" s="23"/>
      <c r="I323" s="18" t="str">
        <f t="shared" ref="I323:I369" si="24">IF(H323&lt;&gt;0,IF(H323&gt;G323,"100",H323/G323*100),"-")</f>
        <v>-</v>
      </c>
      <c r="J323" s="20"/>
      <c r="K323" s="20"/>
      <c r="L323" s="20"/>
      <c r="M323" s="20"/>
      <c r="N323" s="21" t="str">
        <f t="shared" si="23"/>
        <v>-</v>
      </c>
      <c r="O323" s="22"/>
      <c r="P323" s="90"/>
      <c r="Q323" s="20"/>
      <c r="R323" s="18" t="str">
        <f t="shared" si="20"/>
        <v>-</v>
      </c>
      <c r="S323" s="26"/>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row>
    <row r="324" spans="2:43" s="32" customFormat="1" ht="75" customHeight="1" x14ac:dyDescent="0.2">
      <c r="B324" s="5" t="str">
        <f t="shared" si="21"/>
        <v/>
      </c>
      <c r="C324" s="15"/>
      <c r="D324" s="16"/>
      <c r="E324" s="15"/>
      <c r="F324" s="39"/>
      <c r="G324" s="23"/>
      <c r="H324" s="23"/>
      <c r="I324" s="18" t="str">
        <f t="shared" si="24"/>
        <v>-</v>
      </c>
      <c r="J324" s="20"/>
      <c r="K324" s="20"/>
      <c r="L324" s="20"/>
      <c r="M324" s="20"/>
      <c r="N324" s="21" t="str">
        <f t="shared" si="23"/>
        <v>-</v>
      </c>
      <c r="O324" s="22"/>
      <c r="P324" s="90"/>
      <c r="Q324" s="20"/>
      <c r="R324" s="18" t="str">
        <f t="shared" si="20"/>
        <v>-</v>
      </c>
      <c r="S324" s="26"/>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row>
    <row r="325" spans="2:43" s="32" customFormat="1" ht="75" customHeight="1" x14ac:dyDescent="0.2">
      <c r="B325" s="5" t="str">
        <f t="shared" si="21"/>
        <v/>
      </c>
      <c r="C325" s="15"/>
      <c r="D325" s="16"/>
      <c r="E325" s="15"/>
      <c r="F325" s="39"/>
      <c r="G325" s="23"/>
      <c r="H325" s="23"/>
      <c r="I325" s="18" t="str">
        <f t="shared" si="24"/>
        <v>-</v>
      </c>
      <c r="J325" s="20"/>
      <c r="K325" s="20"/>
      <c r="L325" s="20"/>
      <c r="M325" s="20"/>
      <c r="N325" s="21" t="str">
        <f t="shared" si="23"/>
        <v>-</v>
      </c>
      <c r="O325" s="22"/>
      <c r="P325" s="90"/>
      <c r="Q325" s="20"/>
      <c r="R325" s="18" t="str">
        <f t="shared" si="20"/>
        <v>-</v>
      </c>
      <c r="S325" s="26"/>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row>
    <row r="326" spans="2:43" s="32" customFormat="1" ht="75" customHeight="1" x14ac:dyDescent="0.2">
      <c r="B326" s="5" t="str">
        <f t="shared" si="21"/>
        <v/>
      </c>
      <c r="C326" s="15"/>
      <c r="D326" s="16"/>
      <c r="E326" s="15"/>
      <c r="F326" s="39"/>
      <c r="G326" s="23"/>
      <c r="H326" s="23"/>
      <c r="I326" s="18" t="str">
        <f t="shared" si="24"/>
        <v>-</v>
      </c>
      <c r="J326" s="20"/>
      <c r="K326" s="20"/>
      <c r="L326" s="20"/>
      <c r="M326" s="20"/>
      <c r="N326" s="21" t="str">
        <f t="shared" si="23"/>
        <v>-</v>
      </c>
      <c r="O326" s="22"/>
      <c r="P326" s="90"/>
      <c r="Q326" s="20"/>
      <c r="R326" s="18" t="str">
        <f t="shared" si="20"/>
        <v>-</v>
      </c>
      <c r="S326" s="26"/>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row>
    <row r="327" spans="2:43" s="32" customFormat="1" ht="75" customHeight="1" x14ac:dyDescent="0.2">
      <c r="B327" s="5" t="str">
        <f t="shared" si="21"/>
        <v/>
      </c>
      <c r="C327" s="15"/>
      <c r="D327" s="16"/>
      <c r="E327" s="15"/>
      <c r="F327" s="39"/>
      <c r="G327" s="23"/>
      <c r="H327" s="23"/>
      <c r="I327" s="18" t="str">
        <f t="shared" si="24"/>
        <v>-</v>
      </c>
      <c r="J327" s="20"/>
      <c r="K327" s="20"/>
      <c r="L327" s="20"/>
      <c r="M327" s="20"/>
      <c r="N327" s="21" t="str">
        <f t="shared" si="23"/>
        <v>-</v>
      </c>
      <c r="O327" s="22"/>
      <c r="P327" s="90"/>
      <c r="Q327" s="20"/>
      <c r="R327" s="18" t="str">
        <f t="shared" si="20"/>
        <v>-</v>
      </c>
      <c r="S327" s="26"/>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row>
    <row r="328" spans="2:43" s="32" customFormat="1" ht="75" customHeight="1" x14ac:dyDescent="0.2">
      <c r="B328" s="5" t="str">
        <f t="shared" si="21"/>
        <v/>
      </c>
      <c r="C328" s="15"/>
      <c r="D328" s="16"/>
      <c r="E328" s="15"/>
      <c r="F328" s="39"/>
      <c r="G328" s="23"/>
      <c r="H328" s="23"/>
      <c r="I328" s="18" t="str">
        <f t="shared" si="24"/>
        <v>-</v>
      </c>
      <c r="J328" s="20"/>
      <c r="K328" s="20"/>
      <c r="L328" s="20"/>
      <c r="M328" s="20"/>
      <c r="N328" s="21" t="str">
        <f t="shared" si="23"/>
        <v>-</v>
      </c>
      <c r="O328" s="22"/>
      <c r="P328" s="90"/>
      <c r="Q328" s="20"/>
      <c r="R328" s="18" t="str">
        <f t="shared" si="20"/>
        <v>-</v>
      </c>
      <c r="S328" s="26"/>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row>
    <row r="329" spans="2:43" s="32" customFormat="1" ht="75" customHeight="1" x14ac:dyDescent="0.2">
      <c r="B329" s="5" t="str">
        <f t="shared" si="21"/>
        <v/>
      </c>
      <c r="C329" s="15"/>
      <c r="D329" s="16"/>
      <c r="E329" s="15"/>
      <c r="F329" s="40"/>
      <c r="G329" s="23"/>
      <c r="H329" s="23"/>
      <c r="I329" s="18" t="str">
        <f t="shared" si="24"/>
        <v>-</v>
      </c>
      <c r="J329" s="20"/>
      <c r="K329" s="20"/>
      <c r="L329" s="20"/>
      <c r="M329" s="20"/>
      <c r="N329" s="21" t="str">
        <f t="shared" si="23"/>
        <v>-</v>
      </c>
      <c r="O329" s="22"/>
      <c r="P329" s="90"/>
      <c r="Q329" s="20"/>
      <c r="R329" s="18" t="str">
        <f t="shared" si="20"/>
        <v>-</v>
      </c>
      <c r="S329" s="26"/>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row>
    <row r="330" spans="2:43" s="32" customFormat="1" ht="75" customHeight="1" x14ac:dyDescent="0.2">
      <c r="B330" s="5" t="str">
        <f t="shared" si="21"/>
        <v/>
      </c>
      <c r="C330" s="15"/>
      <c r="D330" s="16"/>
      <c r="E330" s="15"/>
      <c r="F330" s="40"/>
      <c r="G330" s="23"/>
      <c r="H330" s="23"/>
      <c r="I330" s="18" t="str">
        <f t="shared" si="24"/>
        <v>-</v>
      </c>
      <c r="J330" s="20"/>
      <c r="K330" s="20"/>
      <c r="L330" s="20"/>
      <c r="M330" s="20"/>
      <c r="N330" s="21" t="str">
        <f t="shared" si="23"/>
        <v>-</v>
      </c>
      <c r="O330" s="22"/>
      <c r="P330" s="90"/>
      <c r="Q330" s="20"/>
      <c r="R330" s="18" t="str">
        <f t="shared" si="20"/>
        <v>-</v>
      </c>
      <c r="S330" s="26"/>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row>
    <row r="331" spans="2:43" s="32" customFormat="1" ht="75" customHeight="1" x14ac:dyDescent="0.2">
      <c r="B331" s="5" t="str">
        <f t="shared" si="21"/>
        <v/>
      </c>
      <c r="C331" s="15"/>
      <c r="D331" s="16"/>
      <c r="E331" s="15"/>
      <c r="F331" s="40"/>
      <c r="G331" s="23"/>
      <c r="H331" s="23"/>
      <c r="I331" s="18" t="str">
        <f t="shared" si="24"/>
        <v>-</v>
      </c>
      <c r="J331" s="20"/>
      <c r="K331" s="20"/>
      <c r="L331" s="20"/>
      <c r="M331" s="20"/>
      <c r="N331" s="21" t="str">
        <f t="shared" si="23"/>
        <v>-</v>
      </c>
      <c r="O331" s="22"/>
      <c r="P331" s="90"/>
      <c r="Q331" s="20"/>
      <c r="R331" s="18" t="str">
        <f t="shared" ref="R331:R369" si="25">IF(COUNTA(O331:Q331)=3,IF(P331&gt;O331,(100+Q331)/2,((P331/O331*100)+(Q331))/2),"-")</f>
        <v>-</v>
      </c>
      <c r="S331" s="26"/>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row>
    <row r="332" spans="2:43" s="32" customFormat="1" ht="75" customHeight="1" x14ac:dyDescent="0.2">
      <c r="B332" s="5" t="str">
        <f t="shared" ref="B332:B395" si="26">+LEFT(C332,13)</f>
        <v/>
      </c>
      <c r="C332" s="15"/>
      <c r="D332" s="16"/>
      <c r="E332" s="15"/>
      <c r="F332" s="40"/>
      <c r="G332" s="23"/>
      <c r="H332" s="23"/>
      <c r="I332" s="18" t="str">
        <f t="shared" si="24"/>
        <v>-</v>
      </c>
      <c r="J332" s="20"/>
      <c r="K332" s="20"/>
      <c r="L332" s="20"/>
      <c r="M332" s="20"/>
      <c r="N332" s="21" t="str">
        <f t="shared" si="23"/>
        <v>-</v>
      </c>
      <c r="O332" s="22"/>
      <c r="P332" s="90"/>
      <c r="Q332" s="20"/>
      <c r="R332" s="18" t="str">
        <f t="shared" si="25"/>
        <v>-</v>
      </c>
      <c r="S332" s="26"/>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row>
    <row r="333" spans="2:43" s="32" customFormat="1" ht="75" customHeight="1" x14ac:dyDescent="0.2">
      <c r="B333" s="5" t="str">
        <f t="shared" si="26"/>
        <v/>
      </c>
      <c r="C333" s="15"/>
      <c r="D333" s="16"/>
      <c r="E333" s="15"/>
      <c r="F333" s="40"/>
      <c r="G333" s="23"/>
      <c r="H333" s="23"/>
      <c r="I333" s="18" t="str">
        <f t="shared" si="24"/>
        <v>-</v>
      </c>
      <c r="J333" s="20"/>
      <c r="K333" s="20"/>
      <c r="L333" s="20"/>
      <c r="M333" s="20"/>
      <c r="N333" s="21" t="str">
        <f t="shared" si="23"/>
        <v>-</v>
      </c>
      <c r="O333" s="22"/>
      <c r="P333" s="90"/>
      <c r="Q333" s="20"/>
      <c r="R333" s="18" t="str">
        <f t="shared" si="25"/>
        <v>-</v>
      </c>
      <c r="S333" s="26"/>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row>
    <row r="334" spans="2:43" s="32" customFormat="1" ht="75" customHeight="1" x14ac:dyDescent="0.2">
      <c r="B334" s="5" t="str">
        <f t="shared" si="26"/>
        <v/>
      </c>
      <c r="C334" s="15"/>
      <c r="D334" s="16"/>
      <c r="E334" s="15"/>
      <c r="F334" s="40"/>
      <c r="G334" s="23"/>
      <c r="H334" s="23"/>
      <c r="I334" s="18" t="str">
        <f t="shared" si="24"/>
        <v>-</v>
      </c>
      <c r="J334" s="20"/>
      <c r="K334" s="20"/>
      <c r="L334" s="20"/>
      <c r="M334" s="20"/>
      <c r="N334" s="21" t="str">
        <f t="shared" si="23"/>
        <v>-</v>
      </c>
      <c r="O334" s="22"/>
      <c r="P334" s="90"/>
      <c r="Q334" s="20"/>
      <c r="R334" s="18" t="str">
        <f t="shared" si="25"/>
        <v>-</v>
      </c>
      <c r="S334" s="26"/>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row>
    <row r="335" spans="2:43" s="32" customFormat="1" ht="75" customHeight="1" x14ac:dyDescent="0.2">
      <c r="B335" s="5" t="str">
        <f t="shared" si="26"/>
        <v/>
      </c>
      <c r="C335" s="15"/>
      <c r="D335" s="16"/>
      <c r="E335" s="15"/>
      <c r="F335" s="41"/>
      <c r="G335" s="42"/>
      <c r="H335" s="42"/>
      <c r="I335" s="43" t="str">
        <f t="shared" si="24"/>
        <v>-</v>
      </c>
      <c r="J335" s="44"/>
      <c r="K335" s="44"/>
      <c r="L335" s="44"/>
      <c r="M335" s="44"/>
      <c r="N335" s="21" t="str">
        <f t="shared" si="23"/>
        <v>-</v>
      </c>
      <c r="O335" s="45"/>
      <c r="P335" s="91"/>
      <c r="Q335" s="44"/>
      <c r="R335" s="43" t="str">
        <f t="shared" si="25"/>
        <v>-</v>
      </c>
      <c r="S335" s="46"/>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row>
    <row r="336" spans="2:43" s="32" customFormat="1" ht="75" customHeight="1" x14ac:dyDescent="0.2">
      <c r="B336" s="5" t="str">
        <f t="shared" si="26"/>
        <v/>
      </c>
      <c r="C336" s="15"/>
      <c r="D336" s="16"/>
      <c r="E336" s="15"/>
      <c r="F336" s="40"/>
      <c r="G336" s="23"/>
      <c r="H336" s="23"/>
      <c r="I336" s="18" t="str">
        <f t="shared" si="24"/>
        <v>-</v>
      </c>
      <c r="J336" s="20"/>
      <c r="K336" s="20"/>
      <c r="L336" s="20"/>
      <c r="M336" s="20"/>
      <c r="N336" s="21" t="str">
        <f t="shared" si="23"/>
        <v>-</v>
      </c>
      <c r="O336" s="22"/>
      <c r="P336" s="90"/>
      <c r="Q336" s="20"/>
      <c r="R336" s="18" t="str">
        <f t="shared" si="25"/>
        <v>-</v>
      </c>
      <c r="S336" s="26"/>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row>
    <row r="337" spans="2:43" s="32" customFormat="1" ht="75" customHeight="1" x14ac:dyDescent="0.2">
      <c r="B337" s="5" t="str">
        <f t="shared" si="26"/>
        <v/>
      </c>
      <c r="C337" s="15"/>
      <c r="D337" s="16"/>
      <c r="E337" s="15"/>
      <c r="F337" s="40"/>
      <c r="G337" s="23"/>
      <c r="H337" s="23"/>
      <c r="I337" s="18" t="str">
        <f t="shared" si="24"/>
        <v>-</v>
      </c>
      <c r="J337" s="20"/>
      <c r="K337" s="20"/>
      <c r="L337" s="20"/>
      <c r="M337" s="20"/>
      <c r="N337" s="21" t="str">
        <f t="shared" si="23"/>
        <v>-</v>
      </c>
      <c r="O337" s="22"/>
      <c r="P337" s="90"/>
      <c r="Q337" s="20"/>
      <c r="R337" s="18" t="str">
        <f t="shared" si="25"/>
        <v>-</v>
      </c>
      <c r="S337" s="26"/>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row>
    <row r="338" spans="2:43" s="32" customFormat="1" ht="75" customHeight="1" x14ac:dyDescent="0.2">
      <c r="B338" s="5" t="str">
        <f t="shared" si="26"/>
        <v/>
      </c>
      <c r="C338" s="15"/>
      <c r="D338" s="16"/>
      <c r="E338" s="15"/>
      <c r="F338" s="40"/>
      <c r="G338" s="23"/>
      <c r="H338" s="23"/>
      <c r="I338" s="18" t="str">
        <f t="shared" si="24"/>
        <v>-</v>
      </c>
      <c r="J338" s="20"/>
      <c r="K338" s="20"/>
      <c r="L338" s="20"/>
      <c r="M338" s="20"/>
      <c r="N338" s="21" t="str">
        <f t="shared" si="23"/>
        <v>-</v>
      </c>
      <c r="O338" s="22"/>
      <c r="P338" s="90"/>
      <c r="Q338" s="20"/>
      <c r="R338" s="18" t="str">
        <f t="shared" si="25"/>
        <v>-</v>
      </c>
      <c r="S338" s="26"/>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row>
    <row r="339" spans="2:43" s="32" customFormat="1" ht="75" customHeight="1" x14ac:dyDescent="0.2">
      <c r="B339" s="5" t="str">
        <f t="shared" si="26"/>
        <v/>
      </c>
      <c r="C339" s="15"/>
      <c r="D339" s="16"/>
      <c r="E339" s="15"/>
      <c r="F339" s="47"/>
      <c r="G339" s="23"/>
      <c r="H339" s="23"/>
      <c r="I339" s="18" t="str">
        <f t="shared" si="24"/>
        <v>-</v>
      </c>
      <c r="J339" s="20"/>
      <c r="K339" s="20"/>
      <c r="L339" s="20"/>
      <c r="M339" s="20"/>
      <c r="N339" s="21" t="str">
        <f t="shared" si="23"/>
        <v>-</v>
      </c>
      <c r="O339" s="22"/>
      <c r="P339" s="90"/>
      <c r="Q339" s="20"/>
      <c r="R339" s="18" t="str">
        <f t="shared" si="25"/>
        <v>-</v>
      </c>
      <c r="S339" s="3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row>
    <row r="340" spans="2:43" s="32" customFormat="1" ht="75" customHeight="1" x14ac:dyDescent="0.2">
      <c r="B340" s="5" t="str">
        <f t="shared" si="26"/>
        <v/>
      </c>
      <c r="C340" s="15"/>
      <c r="D340" s="16"/>
      <c r="E340" s="15"/>
      <c r="F340" s="48"/>
      <c r="G340" s="23"/>
      <c r="H340" s="23"/>
      <c r="I340" s="18" t="str">
        <f t="shared" si="24"/>
        <v>-</v>
      </c>
      <c r="J340" s="20"/>
      <c r="K340" s="20"/>
      <c r="L340" s="20"/>
      <c r="M340" s="20"/>
      <c r="N340" s="21" t="str">
        <f t="shared" si="23"/>
        <v>-</v>
      </c>
      <c r="O340" s="22"/>
      <c r="P340" s="90"/>
      <c r="Q340" s="20"/>
      <c r="R340" s="18" t="str">
        <f t="shared" si="25"/>
        <v>-</v>
      </c>
      <c r="S340" s="26"/>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row>
    <row r="341" spans="2:43" s="32" customFormat="1" ht="75" customHeight="1" x14ac:dyDescent="0.2">
      <c r="B341" s="5" t="str">
        <f t="shared" si="26"/>
        <v/>
      </c>
      <c r="C341" s="15"/>
      <c r="D341" s="16"/>
      <c r="E341" s="15"/>
      <c r="F341" s="48"/>
      <c r="G341" s="23"/>
      <c r="H341" s="23"/>
      <c r="I341" s="18" t="str">
        <f t="shared" si="24"/>
        <v>-</v>
      </c>
      <c r="J341" s="20"/>
      <c r="K341" s="20"/>
      <c r="L341" s="20"/>
      <c r="M341" s="20"/>
      <c r="N341" s="21">
        <v>0</v>
      </c>
      <c r="O341" s="22"/>
      <c r="P341" s="90"/>
      <c r="Q341" s="20"/>
      <c r="R341" s="18" t="str">
        <f t="shared" si="25"/>
        <v>-</v>
      </c>
      <c r="S341" s="26"/>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row>
    <row r="342" spans="2:43" s="32" customFormat="1" ht="75" customHeight="1" x14ac:dyDescent="0.2">
      <c r="B342" s="5" t="str">
        <f t="shared" si="26"/>
        <v/>
      </c>
      <c r="C342" s="15"/>
      <c r="D342" s="16"/>
      <c r="E342" s="15"/>
      <c r="F342" s="48"/>
      <c r="G342" s="23"/>
      <c r="H342" s="23"/>
      <c r="I342" s="18" t="str">
        <f t="shared" si="24"/>
        <v>-</v>
      </c>
      <c r="J342" s="20"/>
      <c r="K342" s="20"/>
      <c r="L342" s="20"/>
      <c r="M342" s="20"/>
      <c r="N342" s="21">
        <v>0</v>
      </c>
      <c r="O342" s="22"/>
      <c r="P342" s="90"/>
      <c r="Q342" s="20"/>
      <c r="R342" s="18" t="str">
        <f t="shared" si="25"/>
        <v>-</v>
      </c>
      <c r="S342" s="26"/>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row>
    <row r="343" spans="2:43" s="32" customFormat="1" ht="75" customHeight="1" x14ac:dyDescent="0.2">
      <c r="B343" s="5" t="str">
        <f t="shared" si="26"/>
        <v/>
      </c>
      <c r="C343" s="15"/>
      <c r="D343" s="16"/>
      <c r="E343" s="15"/>
      <c r="F343" s="48"/>
      <c r="G343" s="23"/>
      <c r="H343" s="23"/>
      <c r="I343" s="18" t="str">
        <f t="shared" si="24"/>
        <v>-</v>
      </c>
      <c r="J343" s="20"/>
      <c r="K343" s="20"/>
      <c r="L343" s="20"/>
      <c r="M343" s="20"/>
      <c r="N343" s="21">
        <v>0</v>
      </c>
      <c r="O343" s="22"/>
      <c r="P343" s="90"/>
      <c r="Q343" s="20"/>
      <c r="R343" s="18" t="str">
        <f t="shared" si="25"/>
        <v>-</v>
      </c>
      <c r="S343" s="26"/>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row>
    <row r="344" spans="2:43" s="32" customFormat="1" ht="75" customHeight="1" x14ac:dyDescent="0.2">
      <c r="B344" s="5" t="str">
        <f t="shared" si="26"/>
        <v/>
      </c>
      <c r="C344" s="15"/>
      <c r="D344" s="16"/>
      <c r="E344" s="15"/>
      <c r="F344" s="48"/>
      <c r="G344" s="23"/>
      <c r="H344" s="23"/>
      <c r="I344" s="18" t="str">
        <f t="shared" si="24"/>
        <v>-</v>
      </c>
      <c r="J344" s="20"/>
      <c r="K344" s="20"/>
      <c r="L344" s="20"/>
      <c r="M344" s="20"/>
      <c r="N344" s="21">
        <v>0</v>
      </c>
      <c r="O344" s="22"/>
      <c r="P344" s="90"/>
      <c r="Q344" s="20"/>
      <c r="R344" s="18" t="str">
        <f t="shared" si="25"/>
        <v>-</v>
      </c>
      <c r="S344" s="26"/>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row>
    <row r="345" spans="2:43" s="32" customFormat="1" ht="75" customHeight="1" x14ac:dyDescent="0.2">
      <c r="B345" s="5" t="str">
        <f t="shared" si="26"/>
        <v/>
      </c>
      <c r="C345" s="15"/>
      <c r="D345" s="16"/>
      <c r="E345" s="15"/>
      <c r="F345" s="48"/>
      <c r="G345" s="23"/>
      <c r="H345" s="23"/>
      <c r="I345" s="18" t="str">
        <f t="shared" si="24"/>
        <v>-</v>
      </c>
      <c r="J345" s="20"/>
      <c r="K345" s="20"/>
      <c r="L345" s="20"/>
      <c r="M345" s="20"/>
      <c r="N345" s="21">
        <v>0</v>
      </c>
      <c r="O345" s="22"/>
      <c r="P345" s="90"/>
      <c r="Q345" s="20"/>
      <c r="R345" s="18" t="str">
        <f t="shared" si="25"/>
        <v>-</v>
      </c>
      <c r="S345" s="26"/>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row>
    <row r="346" spans="2:43" s="32" customFormat="1" ht="75" customHeight="1" x14ac:dyDescent="0.2">
      <c r="B346" s="5" t="str">
        <f t="shared" si="26"/>
        <v/>
      </c>
      <c r="C346" s="15"/>
      <c r="D346" s="16"/>
      <c r="E346" s="15"/>
      <c r="F346" s="24"/>
      <c r="G346" s="23"/>
      <c r="H346" s="23"/>
      <c r="I346" s="18" t="str">
        <f t="shared" si="24"/>
        <v>-</v>
      </c>
      <c r="J346" s="20"/>
      <c r="K346" s="20"/>
      <c r="L346" s="20"/>
      <c r="M346" s="20"/>
      <c r="N346" s="21" t="str">
        <f>IF(ISERROR(H346/G346),"-",IF(AND((H346/(K346*M346))/(G346/(J346*L346))*100&gt;=0,(H346/(K346*M346))/(G346/(J346*L346))*100&lt;=120),(H346/(K346*M346))/(G346/(J346*L346))*100*(J346/SUM($J$11:$J$369)),100*(J346/SUM($J$11:$J$369))))</f>
        <v>-</v>
      </c>
      <c r="O346" s="22"/>
      <c r="P346" s="90"/>
      <c r="Q346" s="20"/>
      <c r="R346" s="18" t="str">
        <f t="shared" si="25"/>
        <v>-</v>
      </c>
      <c r="S346" s="26"/>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row>
    <row r="347" spans="2:43" s="32" customFormat="1" ht="75" customHeight="1" x14ac:dyDescent="0.2">
      <c r="B347" s="5" t="str">
        <f t="shared" si="26"/>
        <v/>
      </c>
      <c r="C347" s="15"/>
      <c r="D347" s="16"/>
      <c r="E347" s="15"/>
      <c r="F347" s="24"/>
      <c r="G347" s="23"/>
      <c r="H347" s="23"/>
      <c r="I347" s="18" t="str">
        <f t="shared" si="24"/>
        <v>-</v>
      </c>
      <c r="J347" s="20"/>
      <c r="K347" s="20"/>
      <c r="L347" s="20"/>
      <c r="M347" s="20"/>
      <c r="N347" s="21">
        <v>0</v>
      </c>
      <c r="O347" s="22"/>
      <c r="P347" s="90"/>
      <c r="Q347" s="20"/>
      <c r="R347" s="18" t="str">
        <f t="shared" si="25"/>
        <v>-</v>
      </c>
      <c r="S347" s="26"/>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row>
    <row r="348" spans="2:43" s="32" customFormat="1" ht="75" customHeight="1" x14ac:dyDescent="0.2">
      <c r="B348" s="5" t="str">
        <f t="shared" si="26"/>
        <v/>
      </c>
      <c r="C348" s="15"/>
      <c r="D348" s="16"/>
      <c r="E348" s="15"/>
      <c r="F348" s="24"/>
      <c r="G348" s="23"/>
      <c r="H348" s="23"/>
      <c r="I348" s="18" t="str">
        <f t="shared" si="24"/>
        <v>-</v>
      </c>
      <c r="J348" s="20"/>
      <c r="K348" s="20"/>
      <c r="L348" s="20"/>
      <c r="M348" s="20"/>
      <c r="N348" s="21">
        <v>0</v>
      </c>
      <c r="O348" s="22"/>
      <c r="P348" s="90"/>
      <c r="Q348" s="20"/>
      <c r="R348" s="18" t="str">
        <f t="shared" si="25"/>
        <v>-</v>
      </c>
      <c r="S348" s="26"/>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row>
    <row r="349" spans="2:43" s="32" customFormat="1" ht="75" customHeight="1" x14ac:dyDescent="0.2">
      <c r="B349" s="5" t="str">
        <f t="shared" si="26"/>
        <v/>
      </c>
      <c r="C349" s="15"/>
      <c r="D349" s="16"/>
      <c r="E349" s="15"/>
      <c r="F349" s="24"/>
      <c r="G349" s="23"/>
      <c r="H349" s="23"/>
      <c r="I349" s="18" t="str">
        <f t="shared" si="24"/>
        <v>-</v>
      </c>
      <c r="J349" s="20"/>
      <c r="K349" s="20"/>
      <c r="L349" s="20"/>
      <c r="M349" s="20"/>
      <c r="N349" s="21">
        <v>0</v>
      </c>
      <c r="O349" s="22"/>
      <c r="P349" s="90"/>
      <c r="Q349" s="20"/>
      <c r="R349" s="18" t="str">
        <f t="shared" si="25"/>
        <v>-</v>
      </c>
      <c r="S349" s="26"/>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row>
    <row r="350" spans="2:43" s="32" customFormat="1" ht="75" customHeight="1" x14ac:dyDescent="0.2">
      <c r="B350" s="5" t="str">
        <f t="shared" si="26"/>
        <v/>
      </c>
      <c r="C350" s="15"/>
      <c r="D350" s="16"/>
      <c r="E350" s="15"/>
      <c r="F350" s="24"/>
      <c r="G350" s="23"/>
      <c r="H350" s="23"/>
      <c r="I350" s="18" t="str">
        <f t="shared" si="24"/>
        <v>-</v>
      </c>
      <c r="J350" s="20"/>
      <c r="K350" s="20"/>
      <c r="L350" s="20"/>
      <c r="M350" s="20"/>
      <c r="N350" s="21">
        <v>0</v>
      </c>
      <c r="O350" s="22"/>
      <c r="P350" s="90"/>
      <c r="Q350" s="20"/>
      <c r="R350" s="18" t="str">
        <f t="shared" si="25"/>
        <v>-</v>
      </c>
      <c r="S350" s="26"/>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row>
    <row r="351" spans="2:43" s="12" customFormat="1" ht="75" customHeight="1" x14ac:dyDescent="0.2">
      <c r="B351" s="5" t="str">
        <f t="shared" si="26"/>
        <v/>
      </c>
      <c r="C351" s="15"/>
      <c r="D351" s="16"/>
      <c r="E351" s="15"/>
      <c r="F351" s="24"/>
      <c r="G351" s="23"/>
      <c r="H351" s="23"/>
      <c r="I351" s="18" t="str">
        <f t="shared" si="24"/>
        <v>-</v>
      </c>
      <c r="J351" s="20"/>
      <c r="K351" s="20"/>
      <c r="L351" s="20"/>
      <c r="M351" s="20"/>
      <c r="N351" s="21">
        <v>0</v>
      </c>
      <c r="O351" s="22"/>
      <c r="P351" s="90"/>
      <c r="Q351" s="20"/>
      <c r="R351" s="18" t="str">
        <f t="shared" si="25"/>
        <v>-</v>
      </c>
      <c r="S351" s="26"/>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row>
    <row r="352" spans="2:43" s="12" customFormat="1" ht="75" customHeight="1" x14ac:dyDescent="0.2">
      <c r="B352" s="5" t="str">
        <f t="shared" si="26"/>
        <v/>
      </c>
      <c r="C352" s="15"/>
      <c r="D352" s="16"/>
      <c r="E352" s="15"/>
      <c r="F352" s="24"/>
      <c r="G352" s="23"/>
      <c r="H352" s="23"/>
      <c r="I352" s="18" t="str">
        <f t="shared" si="24"/>
        <v>-</v>
      </c>
      <c r="J352" s="20"/>
      <c r="K352" s="20"/>
      <c r="L352" s="20"/>
      <c r="M352" s="20"/>
      <c r="N352" s="21" t="str">
        <f>IF(ISERROR(H352/G352),"-",IF(AND((H352/(K352*M352))/(G352/(J352*L352))*100&gt;=0,(H352/(K352*M352))/(G352/(J352*L352))*100&lt;=120),(H352/(K352*M352))/(G352/(J352*L352))*100*(J352/SUM($J$11:$J$369)),100*(J352/SUM($J$11:$J$369))))</f>
        <v>-</v>
      </c>
      <c r="O352" s="22"/>
      <c r="P352" s="90"/>
      <c r="Q352" s="20"/>
      <c r="R352" s="18" t="str">
        <f t="shared" si="25"/>
        <v>-</v>
      </c>
      <c r="S352" s="26"/>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row>
    <row r="353" spans="2:43" s="12" customFormat="1" ht="75" customHeight="1" x14ac:dyDescent="0.2">
      <c r="B353" s="5" t="str">
        <f t="shared" si="26"/>
        <v/>
      </c>
      <c r="C353" s="15"/>
      <c r="D353" s="16"/>
      <c r="E353" s="15"/>
      <c r="F353" s="24"/>
      <c r="G353" s="23"/>
      <c r="H353" s="23"/>
      <c r="I353" s="18" t="str">
        <f t="shared" si="24"/>
        <v>-</v>
      </c>
      <c r="J353" s="20"/>
      <c r="K353" s="20"/>
      <c r="L353" s="20"/>
      <c r="M353" s="20"/>
      <c r="N353" s="21">
        <v>0</v>
      </c>
      <c r="O353" s="22"/>
      <c r="P353" s="90"/>
      <c r="Q353" s="20"/>
      <c r="R353" s="18" t="str">
        <f t="shared" si="25"/>
        <v>-</v>
      </c>
      <c r="S353" s="26"/>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row>
    <row r="354" spans="2:43" s="12" customFormat="1" ht="75" customHeight="1" x14ac:dyDescent="0.2">
      <c r="B354" s="5" t="str">
        <f t="shared" si="26"/>
        <v/>
      </c>
      <c r="C354" s="15"/>
      <c r="D354" s="16"/>
      <c r="E354" s="15"/>
      <c r="F354" s="49"/>
      <c r="G354" s="23"/>
      <c r="H354" s="23"/>
      <c r="I354" s="18" t="str">
        <f t="shared" si="24"/>
        <v>-</v>
      </c>
      <c r="J354" s="20"/>
      <c r="K354" s="20"/>
      <c r="L354" s="20"/>
      <c r="M354" s="20"/>
      <c r="N354" s="21">
        <v>0</v>
      </c>
      <c r="O354" s="22"/>
      <c r="P354" s="90"/>
      <c r="Q354" s="20"/>
      <c r="R354" s="18" t="str">
        <f t="shared" si="25"/>
        <v>-</v>
      </c>
      <c r="S354" s="26"/>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row>
    <row r="355" spans="2:43" s="12" customFormat="1" ht="75" customHeight="1" x14ac:dyDescent="0.2">
      <c r="B355" s="5" t="str">
        <f t="shared" si="26"/>
        <v/>
      </c>
      <c r="C355" s="15"/>
      <c r="D355" s="16"/>
      <c r="E355" s="15"/>
      <c r="F355" s="49"/>
      <c r="G355" s="23"/>
      <c r="H355" s="23"/>
      <c r="I355" s="18" t="str">
        <f t="shared" si="24"/>
        <v>-</v>
      </c>
      <c r="J355" s="20"/>
      <c r="K355" s="20"/>
      <c r="L355" s="20"/>
      <c r="M355" s="20"/>
      <c r="N355" s="21">
        <v>0</v>
      </c>
      <c r="O355" s="22"/>
      <c r="P355" s="90"/>
      <c r="Q355" s="20"/>
      <c r="R355" s="18" t="str">
        <f t="shared" si="25"/>
        <v>-</v>
      </c>
      <c r="S355" s="26"/>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row>
    <row r="356" spans="2:43" s="12" customFormat="1" ht="75" customHeight="1" x14ac:dyDescent="0.2">
      <c r="B356" s="5" t="str">
        <f t="shared" si="26"/>
        <v/>
      </c>
      <c r="C356" s="15"/>
      <c r="D356" s="16"/>
      <c r="E356" s="15"/>
      <c r="F356" s="50"/>
      <c r="G356" s="23"/>
      <c r="H356" s="23"/>
      <c r="I356" s="18" t="str">
        <f t="shared" si="24"/>
        <v>-</v>
      </c>
      <c r="J356" s="20"/>
      <c r="K356" s="33"/>
      <c r="L356" s="20"/>
      <c r="M356" s="20"/>
      <c r="N356" s="21">
        <v>0</v>
      </c>
      <c r="O356" s="22"/>
      <c r="P356" s="90"/>
      <c r="Q356" s="20"/>
      <c r="R356" s="18" t="str">
        <f t="shared" si="25"/>
        <v>-</v>
      </c>
      <c r="S356" s="20"/>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row>
    <row r="357" spans="2:43" s="12" customFormat="1" ht="75" customHeight="1" x14ac:dyDescent="0.2">
      <c r="B357" s="5" t="str">
        <f t="shared" si="26"/>
        <v/>
      </c>
      <c r="C357" s="15"/>
      <c r="D357" s="16"/>
      <c r="E357" s="15"/>
      <c r="F357" s="50"/>
      <c r="G357" s="23"/>
      <c r="H357" s="23"/>
      <c r="I357" s="18" t="str">
        <f t="shared" si="24"/>
        <v>-</v>
      </c>
      <c r="J357" s="20"/>
      <c r="K357" s="20"/>
      <c r="L357" s="20"/>
      <c r="M357" s="20"/>
      <c r="N357" s="21">
        <v>0</v>
      </c>
      <c r="O357" s="22"/>
      <c r="P357" s="90"/>
      <c r="Q357" s="20"/>
      <c r="R357" s="18" t="str">
        <f t="shared" si="25"/>
        <v>-</v>
      </c>
      <c r="S357" s="20"/>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row>
    <row r="358" spans="2:43" s="12" customFormat="1" ht="75" customHeight="1" x14ac:dyDescent="0.2">
      <c r="B358" s="5" t="str">
        <f t="shared" si="26"/>
        <v/>
      </c>
      <c r="C358" s="15"/>
      <c r="D358" s="16"/>
      <c r="E358" s="15"/>
      <c r="F358" s="17"/>
      <c r="G358" s="23"/>
      <c r="H358" s="23"/>
      <c r="I358" s="18" t="str">
        <f t="shared" si="24"/>
        <v>-</v>
      </c>
      <c r="J358" s="20"/>
      <c r="K358" s="20"/>
      <c r="L358" s="20"/>
      <c r="M358" s="20"/>
      <c r="N358" s="21" t="str">
        <f t="shared" ref="N358:N398" si="27">IF(ISERROR(H358/G358),"-",IF(AND((H358/(K358*M358))/(G358/(J358*L358))*100&gt;=0,(H358/(K358*M358))/(G358/(J358*L358))*100&lt;=120),(H358/(K358*M358))/(G358/(J358*L358))*100*(J358/SUM($J$11:$J$369)),100*(J358/SUM($J$11:$J$369))))</f>
        <v>-</v>
      </c>
      <c r="O358" s="22"/>
      <c r="P358" s="90"/>
      <c r="Q358" s="20"/>
      <c r="R358" s="18" t="str">
        <f t="shared" si="25"/>
        <v>-</v>
      </c>
      <c r="S358" s="20"/>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row>
    <row r="359" spans="2:43" s="12" customFormat="1" ht="75" customHeight="1" x14ac:dyDescent="0.2">
      <c r="B359" s="5" t="str">
        <f t="shared" si="26"/>
        <v/>
      </c>
      <c r="C359" s="15"/>
      <c r="D359" s="16"/>
      <c r="E359" s="15"/>
      <c r="F359" s="17"/>
      <c r="G359" s="23"/>
      <c r="H359" s="23"/>
      <c r="I359" s="18" t="str">
        <f t="shared" si="24"/>
        <v>-</v>
      </c>
      <c r="J359" s="20"/>
      <c r="K359" s="20"/>
      <c r="L359" s="20"/>
      <c r="M359" s="20"/>
      <c r="N359" s="21" t="str">
        <f t="shared" si="27"/>
        <v>-</v>
      </c>
      <c r="O359" s="22"/>
      <c r="P359" s="90"/>
      <c r="Q359" s="20"/>
      <c r="R359" s="18" t="str">
        <f t="shared" si="25"/>
        <v>-</v>
      </c>
      <c r="S359" s="20"/>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row>
    <row r="360" spans="2:43" s="12" customFormat="1" ht="75" customHeight="1" x14ac:dyDescent="0.2">
      <c r="B360" s="5" t="str">
        <f t="shared" si="26"/>
        <v/>
      </c>
      <c r="C360" s="15"/>
      <c r="D360" s="16"/>
      <c r="E360" s="15"/>
      <c r="F360" s="17"/>
      <c r="G360" s="23"/>
      <c r="H360" s="23"/>
      <c r="I360" s="18" t="str">
        <f t="shared" si="24"/>
        <v>-</v>
      </c>
      <c r="J360" s="20"/>
      <c r="K360" s="20"/>
      <c r="L360" s="20"/>
      <c r="M360" s="20"/>
      <c r="N360" s="21" t="str">
        <f t="shared" si="27"/>
        <v>-</v>
      </c>
      <c r="O360" s="22"/>
      <c r="P360" s="90"/>
      <c r="Q360" s="20"/>
      <c r="R360" s="18" t="str">
        <f t="shared" si="25"/>
        <v>-</v>
      </c>
      <c r="S360" s="20"/>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row>
    <row r="361" spans="2:43" s="12" customFormat="1" ht="75" customHeight="1" x14ac:dyDescent="0.2">
      <c r="B361" s="5" t="str">
        <f t="shared" si="26"/>
        <v/>
      </c>
      <c r="C361" s="15"/>
      <c r="D361" s="16"/>
      <c r="E361" s="15"/>
      <c r="F361" s="17"/>
      <c r="G361" s="23"/>
      <c r="H361" s="23"/>
      <c r="I361" s="18" t="str">
        <f t="shared" si="24"/>
        <v>-</v>
      </c>
      <c r="J361" s="20"/>
      <c r="K361" s="20"/>
      <c r="L361" s="20"/>
      <c r="M361" s="20"/>
      <c r="N361" s="21" t="str">
        <f t="shared" si="27"/>
        <v>-</v>
      </c>
      <c r="O361" s="22"/>
      <c r="P361" s="90"/>
      <c r="Q361" s="20"/>
      <c r="R361" s="18" t="str">
        <f t="shared" si="25"/>
        <v>-</v>
      </c>
      <c r="S361" s="20"/>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row>
    <row r="362" spans="2:43" s="12" customFormat="1" ht="75" customHeight="1" x14ac:dyDescent="0.2">
      <c r="B362" s="5" t="str">
        <f t="shared" si="26"/>
        <v/>
      </c>
      <c r="C362" s="15"/>
      <c r="D362" s="16"/>
      <c r="E362" s="15"/>
      <c r="F362" s="17"/>
      <c r="G362" s="23"/>
      <c r="H362" s="23"/>
      <c r="I362" s="18" t="str">
        <f t="shared" si="24"/>
        <v>-</v>
      </c>
      <c r="J362" s="20"/>
      <c r="K362" s="20"/>
      <c r="L362" s="20"/>
      <c r="M362" s="20"/>
      <c r="N362" s="21" t="str">
        <f t="shared" si="27"/>
        <v>-</v>
      </c>
      <c r="O362" s="22"/>
      <c r="P362" s="90"/>
      <c r="Q362" s="20"/>
      <c r="R362" s="18" t="str">
        <f t="shared" si="25"/>
        <v>-</v>
      </c>
      <c r="S362" s="20"/>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row>
    <row r="363" spans="2:43" s="12" customFormat="1" ht="75" customHeight="1" x14ac:dyDescent="0.2">
      <c r="B363" s="5" t="str">
        <f t="shared" si="26"/>
        <v/>
      </c>
      <c r="C363" s="15"/>
      <c r="D363" s="16"/>
      <c r="E363" s="15"/>
      <c r="F363" s="17"/>
      <c r="G363" s="23"/>
      <c r="H363" s="23"/>
      <c r="I363" s="18" t="str">
        <f t="shared" si="24"/>
        <v>-</v>
      </c>
      <c r="J363" s="20"/>
      <c r="K363" s="20"/>
      <c r="L363" s="20"/>
      <c r="M363" s="20"/>
      <c r="N363" s="21" t="str">
        <f t="shared" si="27"/>
        <v>-</v>
      </c>
      <c r="O363" s="22"/>
      <c r="P363" s="90"/>
      <c r="Q363" s="20"/>
      <c r="R363" s="18" t="str">
        <f t="shared" si="25"/>
        <v>-</v>
      </c>
      <c r="S363" s="20"/>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row>
    <row r="364" spans="2:43" s="12" customFormat="1" ht="75" customHeight="1" x14ac:dyDescent="0.2">
      <c r="B364" s="5" t="str">
        <f t="shared" si="26"/>
        <v/>
      </c>
      <c r="C364" s="15"/>
      <c r="D364" s="16"/>
      <c r="E364" s="15"/>
      <c r="F364" s="51"/>
      <c r="G364" s="23"/>
      <c r="H364" s="23"/>
      <c r="I364" s="18" t="str">
        <f t="shared" si="24"/>
        <v>-</v>
      </c>
      <c r="J364" s="20"/>
      <c r="K364" s="20"/>
      <c r="L364" s="20"/>
      <c r="M364" s="20"/>
      <c r="N364" s="21" t="str">
        <f t="shared" si="27"/>
        <v>-</v>
      </c>
      <c r="O364" s="22"/>
      <c r="P364" s="90"/>
      <c r="Q364" s="20"/>
      <c r="R364" s="18" t="str">
        <f t="shared" si="25"/>
        <v>-</v>
      </c>
      <c r="S364" s="20"/>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row>
    <row r="365" spans="2:43" s="12" customFormat="1" ht="75" customHeight="1" x14ac:dyDescent="0.2">
      <c r="B365" s="5" t="str">
        <f t="shared" si="26"/>
        <v/>
      </c>
      <c r="C365" s="15"/>
      <c r="D365" s="16"/>
      <c r="E365" s="15"/>
      <c r="F365" s="52"/>
      <c r="G365" s="23"/>
      <c r="H365" s="23"/>
      <c r="I365" s="18" t="str">
        <f t="shared" si="24"/>
        <v>-</v>
      </c>
      <c r="J365" s="20"/>
      <c r="K365" s="20"/>
      <c r="L365" s="20"/>
      <c r="M365" s="20"/>
      <c r="N365" s="21" t="str">
        <f t="shared" si="27"/>
        <v>-</v>
      </c>
      <c r="O365" s="22"/>
      <c r="P365" s="90"/>
      <c r="Q365" s="20"/>
      <c r="R365" s="18" t="str">
        <f t="shared" si="25"/>
        <v>-</v>
      </c>
      <c r="S365" s="20"/>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row>
    <row r="366" spans="2:43" s="12" customFormat="1" ht="75" customHeight="1" x14ac:dyDescent="0.2">
      <c r="B366" s="5" t="str">
        <f t="shared" si="26"/>
        <v/>
      </c>
      <c r="C366" s="15"/>
      <c r="D366" s="16"/>
      <c r="E366" s="15"/>
      <c r="F366" s="52"/>
      <c r="G366" s="23"/>
      <c r="H366" s="23"/>
      <c r="I366" s="18" t="str">
        <f t="shared" si="24"/>
        <v>-</v>
      </c>
      <c r="J366" s="20"/>
      <c r="K366" s="20"/>
      <c r="L366" s="20"/>
      <c r="M366" s="20"/>
      <c r="N366" s="21" t="str">
        <f t="shared" si="27"/>
        <v>-</v>
      </c>
      <c r="O366" s="22"/>
      <c r="P366" s="90"/>
      <c r="Q366" s="20"/>
      <c r="R366" s="18" t="str">
        <f t="shared" si="25"/>
        <v>-</v>
      </c>
      <c r="S366" s="20"/>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row>
    <row r="367" spans="2:43" s="12" customFormat="1" ht="75" customHeight="1" x14ac:dyDescent="0.2">
      <c r="B367" s="5" t="str">
        <f t="shared" si="26"/>
        <v/>
      </c>
      <c r="C367" s="15"/>
      <c r="D367" s="16"/>
      <c r="E367" s="15"/>
      <c r="F367" s="52"/>
      <c r="G367" s="23"/>
      <c r="H367" s="23"/>
      <c r="I367" s="18" t="str">
        <f t="shared" si="24"/>
        <v>-</v>
      </c>
      <c r="J367" s="20"/>
      <c r="K367" s="20"/>
      <c r="L367" s="20"/>
      <c r="M367" s="20"/>
      <c r="N367" s="21" t="str">
        <f t="shared" si="27"/>
        <v>-</v>
      </c>
      <c r="O367" s="22"/>
      <c r="P367" s="90"/>
      <c r="Q367" s="20"/>
      <c r="R367" s="18" t="str">
        <f t="shared" si="25"/>
        <v>-</v>
      </c>
      <c r="S367" s="20"/>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row>
    <row r="368" spans="2:43" s="12" customFormat="1" ht="75" customHeight="1" x14ac:dyDescent="0.2">
      <c r="B368" s="5" t="str">
        <f t="shared" si="26"/>
        <v/>
      </c>
      <c r="C368" s="15"/>
      <c r="D368" s="16"/>
      <c r="E368" s="15"/>
      <c r="F368" s="52"/>
      <c r="G368" s="23"/>
      <c r="H368" s="23"/>
      <c r="I368" s="18" t="str">
        <f t="shared" si="24"/>
        <v>-</v>
      </c>
      <c r="J368" s="20"/>
      <c r="K368" s="20"/>
      <c r="L368" s="20"/>
      <c r="M368" s="20"/>
      <c r="N368" s="21" t="str">
        <f t="shared" si="27"/>
        <v>-</v>
      </c>
      <c r="O368" s="22"/>
      <c r="P368" s="90"/>
      <c r="Q368" s="20"/>
      <c r="R368" s="18" t="str">
        <f t="shared" si="25"/>
        <v>-</v>
      </c>
      <c r="S368" s="20"/>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row>
    <row r="369" spans="2:43" s="12" customFormat="1" ht="75" customHeight="1" x14ac:dyDescent="0.2">
      <c r="B369" s="5" t="str">
        <f t="shared" si="26"/>
        <v/>
      </c>
      <c r="C369" s="15"/>
      <c r="D369" s="16"/>
      <c r="E369" s="15"/>
      <c r="F369" s="52"/>
      <c r="G369" s="23"/>
      <c r="H369" s="23"/>
      <c r="I369" s="18" t="str">
        <f t="shared" si="24"/>
        <v>-</v>
      </c>
      <c r="J369" s="20"/>
      <c r="K369" s="20"/>
      <c r="L369" s="20"/>
      <c r="M369" s="20"/>
      <c r="N369" s="21" t="str">
        <f t="shared" si="27"/>
        <v>-</v>
      </c>
      <c r="O369" s="22"/>
      <c r="P369" s="90"/>
      <c r="Q369" s="20"/>
      <c r="R369" s="18" t="str">
        <f t="shared" si="25"/>
        <v>-</v>
      </c>
      <c r="S369" s="20"/>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row>
    <row r="370" spans="2:43" ht="75" customHeight="1" x14ac:dyDescent="0.2">
      <c r="B370" s="5" t="str">
        <f t="shared" si="26"/>
        <v/>
      </c>
      <c r="C370" s="15"/>
      <c r="D370" s="16"/>
      <c r="E370" s="15"/>
      <c r="F370" s="52"/>
      <c r="G370" s="23"/>
      <c r="H370" s="23"/>
      <c r="I370" s="23"/>
      <c r="J370" s="20"/>
      <c r="K370" s="20"/>
      <c r="L370" s="20"/>
      <c r="M370" s="20"/>
      <c r="N370" s="21" t="str">
        <f t="shared" si="27"/>
        <v>-</v>
      </c>
      <c r="O370" s="20"/>
      <c r="P370" s="90"/>
      <c r="Q370" s="20"/>
      <c r="R370" s="20"/>
      <c r="S370" s="20"/>
    </row>
    <row r="371" spans="2:43" ht="75" customHeight="1" x14ac:dyDescent="0.2">
      <c r="B371" s="5" t="str">
        <f t="shared" si="26"/>
        <v/>
      </c>
      <c r="C371" s="15"/>
      <c r="D371" s="16"/>
      <c r="E371" s="15"/>
      <c r="F371" s="52"/>
      <c r="G371" s="23"/>
      <c r="H371" s="23"/>
      <c r="I371" s="23"/>
      <c r="J371" s="20"/>
      <c r="K371" s="20"/>
      <c r="L371" s="20"/>
      <c r="M371" s="20"/>
      <c r="N371" s="21" t="str">
        <f t="shared" si="27"/>
        <v>-</v>
      </c>
      <c r="O371" s="20"/>
      <c r="P371" s="90"/>
      <c r="Q371" s="20"/>
      <c r="R371" s="20"/>
      <c r="S371" s="20"/>
    </row>
    <row r="372" spans="2:43" ht="75" customHeight="1" x14ac:dyDescent="0.2">
      <c r="B372" s="5" t="str">
        <f t="shared" si="26"/>
        <v/>
      </c>
      <c r="C372" s="15"/>
      <c r="D372" s="16"/>
      <c r="E372" s="15"/>
      <c r="F372" s="52"/>
      <c r="G372" s="23"/>
      <c r="H372" s="23"/>
      <c r="I372" s="23"/>
      <c r="J372" s="20"/>
      <c r="K372" s="20"/>
      <c r="L372" s="20"/>
      <c r="M372" s="20"/>
      <c r="N372" s="21" t="str">
        <f t="shared" si="27"/>
        <v>-</v>
      </c>
      <c r="O372" s="20"/>
      <c r="P372" s="90"/>
      <c r="Q372" s="20"/>
      <c r="R372" s="20"/>
      <c r="S372" s="20"/>
    </row>
    <row r="373" spans="2:43" ht="75" customHeight="1" x14ac:dyDescent="0.2">
      <c r="B373" s="5" t="str">
        <f t="shared" si="26"/>
        <v/>
      </c>
      <c r="C373" s="15"/>
      <c r="D373" s="16"/>
      <c r="E373" s="15"/>
      <c r="F373" s="52"/>
      <c r="G373" s="23"/>
      <c r="H373" s="23"/>
      <c r="I373" s="23"/>
      <c r="J373" s="20"/>
      <c r="K373" s="20"/>
      <c r="L373" s="20"/>
      <c r="M373" s="20"/>
      <c r="N373" s="21" t="str">
        <f t="shared" si="27"/>
        <v>-</v>
      </c>
      <c r="O373" s="20"/>
      <c r="P373" s="90"/>
      <c r="Q373" s="20"/>
      <c r="R373" s="20"/>
      <c r="S373" s="20"/>
    </row>
    <row r="374" spans="2:43" ht="75" customHeight="1" x14ac:dyDescent="0.2">
      <c r="B374" s="5" t="str">
        <f t="shared" si="26"/>
        <v/>
      </c>
      <c r="C374" s="15"/>
      <c r="D374" s="16"/>
      <c r="E374" s="15"/>
      <c r="F374" s="53"/>
      <c r="G374" s="23"/>
      <c r="H374" s="23"/>
      <c r="I374" s="23"/>
      <c r="J374" s="20"/>
      <c r="K374" s="20"/>
      <c r="L374" s="20"/>
      <c r="M374" s="20"/>
      <c r="N374" s="21" t="str">
        <f t="shared" si="27"/>
        <v>-</v>
      </c>
      <c r="O374" s="20"/>
      <c r="P374" s="90"/>
      <c r="Q374" s="20"/>
      <c r="R374" s="20"/>
      <c r="S374" s="20"/>
    </row>
    <row r="375" spans="2:43" ht="75" customHeight="1" x14ac:dyDescent="0.2">
      <c r="B375" s="5" t="str">
        <f t="shared" si="26"/>
        <v/>
      </c>
      <c r="C375" s="15"/>
      <c r="D375" s="16"/>
      <c r="E375" s="15"/>
      <c r="F375" s="54"/>
      <c r="G375" s="23"/>
      <c r="H375" s="23"/>
      <c r="I375" s="23"/>
      <c r="J375" s="20"/>
      <c r="K375" s="20"/>
      <c r="L375" s="20"/>
      <c r="M375" s="20"/>
      <c r="N375" s="21" t="str">
        <f t="shared" si="27"/>
        <v>-</v>
      </c>
      <c r="O375" s="20"/>
      <c r="P375" s="90"/>
      <c r="Q375" s="20"/>
      <c r="R375" s="20"/>
      <c r="S375" s="20"/>
    </row>
    <row r="376" spans="2:43" ht="75" customHeight="1" x14ac:dyDescent="0.2">
      <c r="B376" s="5" t="str">
        <f t="shared" si="26"/>
        <v/>
      </c>
      <c r="C376" s="15"/>
      <c r="D376" s="16"/>
      <c r="E376" s="15"/>
      <c r="F376" s="54"/>
      <c r="G376" s="23"/>
      <c r="H376" s="23"/>
      <c r="I376" s="23"/>
      <c r="J376" s="20"/>
      <c r="K376" s="20"/>
      <c r="L376" s="20"/>
      <c r="M376" s="20"/>
      <c r="N376" s="21" t="str">
        <f t="shared" si="27"/>
        <v>-</v>
      </c>
      <c r="O376" s="20"/>
      <c r="P376" s="90"/>
      <c r="Q376" s="20"/>
      <c r="R376" s="20"/>
      <c r="S376" s="20"/>
    </row>
    <row r="377" spans="2:43" ht="75" customHeight="1" x14ac:dyDescent="0.2">
      <c r="B377" s="5" t="str">
        <f t="shared" si="26"/>
        <v/>
      </c>
      <c r="C377" s="15"/>
      <c r="D377" s="16"/>
      <c r="E377" s="15"/>
      <c r="F377" s="27"/>
      <c r="G377" s="23"/>
      <c r="H377" s="23"/>
      <c r="I377" s="23"/>
      <c r="J377" s="20"/>
      <c r="K377" s="20"/>
      <c r="L377" s="20"/>
      <c r="M377" s="20"/>
      <c r="N377" s="21" t="str">
        <f t="shared" si="27"/>
        <v>-</v>
      </c>
      <c r="O377" s="20"/>
      <c r="P377" s="90"/>
      <c r="Q377" s="20"/>
      <c r="R377" s="20"/>
      <c r="S377" s="20"/>
    </row>
    <row r="378" spans="2:43" ht="75" customHeight="1" x14ac:dyDescent="0.2">
      <c r="B378" s="5" t="str">
        <f t="shared" si="26"/>
        <v/>
      </c>
      <c r="C378" s="15"/>
      <c r="D378" s="16"/>
      <c r="E378" s="15"/>
      <c r="F378" s="27"/>
      <c r="G378" s="23"/>
      <c r="H378" s="23"/>
      <c r="I378" s="23"/>
      <c r="J378" s="20"/>
      <c r="K378" s="20"/>
      <c r="L378" s="20"/>
      <c r="M378" s="20"/>
      <c r="N378" s="21" t="str">
        <f t="shared" si="27"/>
        <v>-</v>
      </c>
      <c r="O378" s="20"/>
      <c r="P378" s="90"/>
      <c r="Q378" s="20"/>
      <c r="R378" s="20"/>
      <c r="S378" s="20"/>
    </row>
    <row r="379" spans="2:43" ht="75" customHeight="1" x14ac:dyDescent="0.2">
      <c r="B379" s="5" t="str">
        <f t="shared" si="26"/>
        <v/>
      </c>
      <c r="C379" s="15"/>
      <c r="D379" s="16"/>
      <c r="E379" s="15"/>
      <c r="F379" s="55"/>
      <c r="G379" s="23"/>
      <c r="H379" s="23"/>
      <c r="I379" s="23"/>
      <c r="J379" s="20"/>
      <c r="K379" s="20"/>
      <c r="L379" s="20"/>
      <c r="M379" s="20"/>
      <c r="N379" s="21" t="str">
        <f t="shared" si="27"/>
        <v>-</v>
      </c>
      <c r="O379" s="20"/>
      <c r="P379" s="90"/>
      <c r="Q379" s="20"/>
      <c r="R379" s="20"/>
      <c r="S379" s="20"/>
    </row>
    <row r="380" spans="2:43" ht="75" customHeight="1" x14ac:dyDescent="0.2">
      <c r="B380" s="5" t="str">
        <f t="shared" si="26"/>
        <v/>
      </c>
      <c r="C380" s="15"/>
      <c r="D380" s="16"/>
      <c r="E380" s="15"/>
      <c r="F380" s="55"/>
      <c r="G380" s="23"/>
      <c r="H380" s="23"/>
      <c r="I380" s="23"/>
      <c r="J380" s="20"/>
      <c r="K380" s="20"/>
      <c r="L380" s="20"/>
      <c r="M380" s="20"/>
      <c r="N380" s="21" t="str">
        <f t="shared" si="27"/>
        <v>-</v>
      </c>
      <c r="O380" s="20"/>
      <c r="P380" s="90"/>
      <c r="Q380" s="20"/>
      <c r="R380" s="20"/>
      <c r="S380" s="20"/>
    </row>
    <row r="381" spans="2:43" ht="75" customHeight="1" x14ac:dyDescent="0.2">
      <c r="B381" s="5" t="str">
        <f t="shared" si="26"/>
        <v/>
      </c>
      <c r="C381" s="15"/>
      <c r="D381" s="16"/>
      <c r="E381" s="15"/>
      <c r="F381" s="55"/>
      <c r="G381" s="23"/>
      <c r="H381" s="23"/>
      <c r="I381" s="23"/>
      <c r="J381" s="20"/>
      <c r="K381" s="20"/>
      <c r="L381" s="20"/>
      <c r="M381" s="20"/>
      <c r="N381" s="21" t="str">
        <f t="shared" si="27"/>
        <v>-</v>
      </c>
      <c r="O381" s="20"/>
      <c r="P381" s="90"/>
      <c r="Q381" s="20"/>
      <c r="R381" s="20"/>
      <c r="S381" s="20"/>
    </row>
    <row r="382" spans="2:43" ht="75" customHeight="1" x14ac:dyDescent="0.2">
      <c r="B382" s="5" t="str">
        <f t="shared" si="26"/>
        <v/>
      </c>
      <c r="C382" s="15"/>
      <c r="D382" s="16"/>
      <c r="E382" s="15"/>
      <c r="F382" s="55"/>
      <c r="G382" s="23"/>
      <c r="H382" s="23"/>
      <c r="I382" s="23"/>
      <c r="J382" s="20"/>
      <c r="K382" s="20"/>
      <c r="L382" s="20"/>
      <c r="M382" s="20"/>
      <c r="N382" s="21" t="str">
        <f t="shared" si="27"/>
        <v>-</v>
      </c>
      <c r="O382" s="20"/>
      <c r="P382" s="90"/>
      <c r="Q382" s="20"/>
      <c r="R382" s="20"/>
      <c r="S382" s="20"/>
    </row>
    <row r="383" spans="2:43" ht="75" customHeight="1" x14ac:dyDescent="0.2">
      <c r="B383" s="5" t="str">
        <f t="shared" si="26"/>
        <v/>
      </c>
      <c r="C383" s="15"/>
      <c r="D383" s="16"/>
      <c r="E383" s="15"/>
      <c r="F383" s="55"/>
      <c r="G383" s="23"/>
      <c r="H383" s="23"/>
      <c r="I383" s="23"/>
      <c r="J383" s="20"/>
      <c r="K383" s="20"/>
      <c r="L383" s="20"/>
      <c r="M383" s="20"/>
      <c r="N383" s="21" t="str">
        <f t="shared" si="27"/>
        <v>-</v>
      </c>
      <c r="O383" s="20"/>
      <c r="P383" s="90"/>
      <c r="Q383" s="20"/>
      <c r="R383" s="20"/>
      <c r="S383" s="20"/>
    </row>
    <row r="384" spans="2:43" ht="75" customHeight="1" x14ac:dyDescent="0.2">
      <c r="B384" s="5" t="str">
        <f t="shared" si="26"/>
        <v/>
      </c>
      <c r="C384" s="15"/>
      <c r="D384" s="16"/>
      <c r="E384" s="15"/>
      <c r="F384" s="56"/>
      <c r="G384" s="23"/>
      <c r="H384" s="23"/>
      <c r="I384" s="23"/>
      <c r="J384" s="20"/>
      <c r="K384" s="20"/>
      <c r="L384" s="20"/>
      <c r="M384" s="20"/>
      <c r="N384" s="21" t="str">
        <f t="shared" si="27"/>
        <v>-</v>
      </c>
      <c r="O384" s="20"/>
      <c r="P384" s="90"/>
      <c r="Q384" s="20"/>
      <c r="R384" s="20"/>
      <c r="S384" s="20"/>
    </row>
    <row r="385" spans="2:19" ht="75" customHeight="1" x14ac:dyDescent="0.2">
      <c r="B385" s="5" t="str">
        <f t="shared" si="26"/>
        <v/>
      </c>
      <c r="C385" s="15"/>
      <c r="D385" s="16"/>
      <c r="E385" s="15"/>
      <c r="F385" s="29"/>
      <c r="G385" s="23"/>
      <c r="H385" s="23"/>
      <c r="I385" s="23"/>
      <c r="J385" s="20"/>
      <c r="K385" s="20"/>
      <c r="L385" s="20"/>
      <c r="M385" s="20"/>
      <c r="N385" s="21" t="str">
        <f t="shared" si="27"/>
        <v>-</v>
      </c>
      <c r="O385" s="20"/>
      <c r="P385" s="90"/>
      <c r="Q385" s="20"/>
      <c r="R385" s="20"/>
      <c r="S385" s="20"/>
    </row>
    <row r="386" spans="2:19" ht="75" customHeight="1" x14ac:dyDescent="0.2">
      <c r="B386" s="5" t="str">
        <f t="shared" si="26"/>
        <v/>
      </c>
      <c r="C386" s="15"/>
      <c r="D386" s="16"/>
      <c r="E386" s="15"/>
      <c r="F386" s="29"/>
      <c r="G386" s="23"/>
      <c r="H386" s="23"/>
      <c r="I386" s="23"/>
      <c r="J386" s="20"/>
      <c r="K386" s="20"/>
      <c r="L386" s="20"/>
      <c r="M386" s="20"/>
      <c r="N386" s="21" t="str">
        <f t="shared" si="27"/>
        <v>-</v>
      </c>
      <c r="O386" s="20"/>
      <c r="P386" s="90"/>
      <c r="Q386" s="20"/>
      <c r="R386" s="20"/>
      <c r="S386" s="20"/>
    </row>
    <row r="387" spans="2:19" ht="75" customHeight="1" x14ac:dyDescent="0.2">
      <c r="B387" s="5" t="str">
        <f t="shared" si="26"/>
        <v/>
      </c>
      <c r="C387" s="15"/>
      <c r="D387" s="16"/>
      <c r="E387" s="15"/>
      <c r="F387" s="29"/>
      <c r="G387" s="23"/>
      <c r="H387" s="23"/>
      <c r="I387" s="23"/>
      <c r="J387" s="20"/>
      <c r="K387" s="20"/>
      <c r="L387" s="20"/>
      <c r="M387" s="20"/>
      <c r="N387" s="21" t="str">
        <f t="shared" si="27"/>
        <v>-</v>
      </c>
      <c r="O387" s="20"/>
      <c r="P387" s="90"/>
      <c r="Q387" s="20"/>
      <c r="R387" s="20"/>
      <c r="S387" s="20"/>
    </row>
    <row r="388" spans="2:19" ht="75" customHeight="1" x14ac:dyDescent="0.2">
      <c r="B388" s="5" t="str">
        <f t="shared" si="26"/>
        <v/>
      </c>
      <c r="C388" s="15"/>
      <c r="D388" s="16"/>
      <c r="E388" s="15"/>
      <c r="F388" s="29"/>
      <c r="G388" s="23"/>
      <c r="H388" s="23"/>
      <c r="I388" s="23"/>
      <c r="J388" s="20"/>
      <c r="K388" s="20"/>
      <c r="L388" s="20"/>
      <c r="M388" s="20"/>
      <c r="N388" s="21" t="str">
        <f t="shared" si="27"/>
        <v>-</v>
      </c>
      <c r="O388" s="20"/>
      <c r="P388" s="90"/>
      <c r="Q388" s="20"/>
      <c r="R388" s="20"/>
      <c r="S388" s="20"/>
    </row>
    <row r="389" spans="2:19" ht="75" customHeight="1" x14ac:dyDescent="0.2">
      <c r="B389" s="5" t="str">
        <f t="shared" si="26"/>
        <v/>
      </c>
      <c r="C389" s="15"/>
      <c r="D389" s="16"/>
      <c r="E389" s="15"/>
      <c r="F389" s="29"/>
      <c r="G389" s="23"/>
      <c r="H389" s="23"/>
      <c r="I389" s="23"/>
      <c r="J389" s="20"/>
      <c r="K389" s="20"/>
      <c r="L389" s="20"/>
      <c r="M389" s="20"/>
      <c r="N389" s="21" t="str">
        <f t="shared" si="27"/>
        <v>-</v>
      </c>
      <c r="O389" s="20"/>
      <c r="P389" s="90"/>
      <c r="Q389" s="20"/>
      <c r="R389" s="20"/>
      <c r="S389" s="20"/>
    </row>
    <row r="390" spans="2:19" ht="75" customHeight="1" x14ac:dyDescent="0.2">
      <c r="B390" s="5" t="str">
        <f t="shared" si="26"/>
        <v/>
      </c>
      <c r="C390" s="15"/>
      <c r="D390" s="16"/>
      <c r="E390" s="15"/>
      <c r="F390" s="29"/>
      <c r="G390" s="23"/>
      <c r="H390" s="23"/>
      <c r="I390" s="23"/>
      <c r="J390" s="20"/>
      <c r="K390" s="20"/>
      <c r="L390" s="20"/>
      <c r="M390" s="20"/>
      <c r="N390" s="21" t="str">
        <f t="shared" si="27"/>
        <v>-</v>
      </c>
      <c r="O390" s="20"/>
      <c r="P390" s="90"/>
      <c r="Q390" s="20"/>
      <c r="R390" s="20"/>
      <c r="S390" s="20"/>
    </row>
    <row r="391" spans="2:19" ht="75" customHeight="1" x14ac:dyDescent="0.2">
      <c r="B391" s="5" t="str">
        <f t="shared" si="26"/>
        <v/>
      </c>
      <c r="C391" s="15"/>
      <c r="D391" s="16"/>
      <c r="E391" s="15"/>
      <c r="F391" s="29"/>
      <c r="G391" s="23"/>
      <c r="H391" s="23"/>
      <c r="I391" s="23"/>
      <c r="J391" s="20"/>
      <c r="K391" s="20"/>
      <c r="L391" s="20"/>
      <c r="M391" s="20"/>
      <c r="N391" s="21" t="str">
        <f t="shared" si="27"/>
        <v>-</v>
      </c>
      <c r="O391" s="20"/>
      <c r="P391" s="90"/>
      <c r="Q391" s="20"/>
      <c r="R391" s="20"/>
      <c r="S391" s="20"/>
    </row>
    <row r="392" spans="2:19" ht="75" customHeight="1" x14ac:dyDescent="0.2">
      <c r="B392" s="5" t="str">
        <f t="shared" si="26"/>
        <v/>
      </c>
      <c r="C392" s="15"/>
      <c r="D392" s="16"/>
      <c r="E392" s="15"/>
      <c r="F392" s="57"/>
      <c r="G392" s="23"/>
      <c r="H392" s="23"/>
      <c r="I392" s="23"/>
      <c r="J392" s="20"/>
      <c r="K392" s="20"/>
      <c r="L392" s="20"/>
      <c r="M392" s="20"/>
      <c r="N392" s="21" t="str">
        <f t="shared" si="27"/>
        <v>-</v>
      </c>
      <c r="O392" s="20"/>
      <c r="P392" s="90"/>
      <c r="Q392" s="20"/>
      <c r="R392" s="20"/>
      <c r="S392" s="20"/>
    </row>
    <row r="393" spans="2:19" ht="75" customHeight="1" x14ac:dyDescent="0.2">
      <c r="B393" s="5" t="str">
        <f t="shared" si="26"/>
        <v/>
      </c>
      <c r="C393" s="15"/>
      <c r="D393" s="16"/>
      <c r="E393" s="15"/>
      <c r="F393" s="29"/>
      <c r="G393" s="23"/>
      <c r="H393" s="23"/>
      <c r="I393" s="23"/>
      <c r="J393" s="20"/>
      <c r="K393" s="20"/>
      <c r="L393" s="20"/>
      <c r="M393" s="20"/>
      <c r="N393" s="21" t="str">
        <f t="shared" si="27"/>
        <v>-</v>
      </c>
      <c r="O393" s="20"/>
      <c r="P393" s="90"/>
      <c r="Q393" s="20"/>
      <c r="R393" s="20"/>
      <c r="S393" s="20"/>
    </row>
    <row r="394" spans="2:19" ht="75" customHeight="1" x14ac:dyDescent="0.2">
      <c r="B394" s="5" t="str">
        <f t="shared" si="26"/>
        <v/>
      </c>
      <c r="C394" s="15"/>
      <c r="D394" s="16"/>
      <c r="E394" s="15"/>
      <c r="F394" s="55"/>
      <c r="G394" s="23"/>
      <c r="H394" s="23"/>
      <c r="I394" s="23"/>
      <c r="J394" s="20"/>
      <c r="K394" s="20"/>
      <c r="L394" s="20"/>
      <c r="M394" s="20"/>
      <c r="N394" s="21" t="str">
        <f t="shared" si="27"/>
        <v>-</v>
      </c>
      <c r="O394" s="20"/>
      <c r="P394" s="90"/>
      <c r="Q394" s="20"/>
      <c r="R394" s="20"/>
      <c r="S394" s="20"/>
    </row>
    <row r="395" spans="2:19" ht="75" customHeight="1" x14ac:dyDescent="0.2">
      <c r="B395" s="5" t="str">
        <f t="shared" si="26"/>
        <v/>
      </c>
      <c r="C395" s="15"/>
      <c r="D395" s="16"/>
      <c r="E395" s="15"/>
      <c r="F395" s="29"/>
      <c r="G395" s="23"/>
      <c r="H395" s="23"/>
      <c r="I395" s="23"/>
      <c r="J395" s="20"/>
      <c r="K395" s="20"/>
      <c r="L395" s="20"/>
      <c r="M395" s="20"/>
      <c r="N395" s="21" t="str">
        <f t="shared" si="27"/>
        <v>-</v>
      </c>
      <c r="O395" s="20"/>
      <c r="P395" s="90"/>
      <c r="Q395" s="20"/>
      <c r="R395" s="20"/>
      <c r="S395" s="20"/>
    </row>
    <row r="396" spans="2:19" ht="75" customHeight="1" x14ac:dyDescent="0.2">
      <c r="B396" s="5" t="str">
        <f t="shared" ref="B396:B459" si="28">+LEFT(C396,13)</f>
        <v/>
      </c>
      <c r="C396" s="15"/>
      <c r="D396" s="16"/>
      <c r="E396" s="15"/>
      <c r="F396" s="17"/>
      <c r="G396" s="23"/>
      <c r="H396" s="23"/>
      <c r="I396" s="23"/>
      <c r="J396" s="20"/>
      <c r="K396" s="20"/>
      <c r="L396" s="20"/>
      <c r="M396" s="20"/>
      <c r="N396" s="21" t="str">
        <f t="shared" si="27"/>
        <v>-</v>
      </c>
      <c r="O396" s="20"/>
      <c r="P396" s="90"/>
      <c r="Q396" s="20"/>
      <c r="R396" s="20"/>
      <c r="S396" s="20"/>
    </row>
    <row r="397" spans="2:19" ht="75" customHeight="1" x14ac:dyDescent="0.2">
      <c r="B397" s="5" t="str">
        <f t="shared" si="28"/>
        <v/>
      </c>
      <c r="C397" s="15"/>
      <c r="D397" s="16"/>
      <c r="E397" s="15"/>
      <c r="F397" s="17"/>
      <c r="G397" s="23"/>
      <c r="H397" s="23"/>
      <c r="I397" s="23"/>
      <c r="J397" s="20"/>
      <c r="K397" s="20"/>
      <c r="L397" s="20"/>
      <c r="M397" s="20"/>
      <c r="N397" s="21" t="str">
        <f t="shared" si="27"/>
        <v>-</v>
      </c>
      <c r="O397" s="20"/>
      <c r="P397" s="90"/>
      <c r="Q397" s="20"/>
      <c r="R397" s="20"/>
      <c r="S397" s="20"/>
    </row>
    <row r="398" spans="2:19" ht="75" customHeight="1" x14ac:dyDescent="0.2">
      <c r="B398" s="5" t="str">
        <f t="shared" si="28"/>
        <v/>
      </c>
      <c r="C398" s="15"/>
      <c r="D398" s="16"/>
      <c r="E398" s="15"/>
      <c r="F398" s="17"/>
      <c r="G398" s="23"/>
      <c r="H398" s="23"/>
      <c r="I398" s="23"/>
      <c r="J398" s="20"/>
      <c r="K398" s="20"/>
      <c r="L398" s="20"/>
      <c r="M398" s="20"/>
      <c r="N398" s="21" t="str">
        <f t="shared" si="27"/>
        <v>-</v>
      </c>
      <c r="O398" s="20"/>
      <c r="P398" s="90"/>
      <c r="Q398" s="20"/>
      <c r="R398" s="20"/>
      <c r="S398" s="20"/>
    </row>
    <row r="399" spans="2:19" ht="75" customHeight="1" x14ac:dyDescent="0.2">
      <c r="B399" s="5" t="str">
        <f t="shared" si="28"/>
        <v/>
      </c>
      <c r="C399" s="15"/>
      <c r="D399" s="16"/>
      <c r="E399" s="15"/>
      <c r="F399" s="17"/>
      <c r="G399" s="23"/>
      <c r="H399" s="23"/>
      <c r="I399" s="23"/>
      <c r="J399" s="20"/>
      <c r="K399" s="20"/>
      <c r="L399" s="20"/>
      <c r="M399" s="20"/>
      <c r="N399" s="21">
        <v>0</v>
      </c>
      <c r="O399" s="20"/>
      <c r="P399" s="90"/>
      <c r="Q399" s="20"/>
      <c r="R399" s="20"/>
      <c r="S399" s="26"/>
    </row>
    <row r="400" spans="2:19" ht="75" customHeight="1" x14ac:dyDescent="0.2">
      <c r="B400" s="5" t="str">
        <f t="shared" si="28"/>
        <v/>
      </c>
      <c r="C400" s="15"/>
      <c r="D400" s="16"/>
      <c r="E400" s="15"/>
      <c r="F400" s="17"/>
      <c r="G400" s="23"/>
      <c r="H400" s="23"/>
      <c r="I400" s="23"/>
      <c r="J400" s="20"/>
      <c r="K400" s="20"/>
      <c r="L400" s="20"/>
      <c r="M400" s="20"/>
      <c r="N400" s="21" t="str">
        <f t="shared" ref="N400:N435" si="29">IF(ISERROR(H400/G400),"-",IF(AND((H400/(K400*M400))/(G400/(J400*L400))*100&gt;=0,(H400/(K400*M400))/(G400/(J400*L400))*100&lt;=120),(H400/(K400*M400))/(G400/(J400*L400))*100*(J400/SUM($J$11:$J$369)),100*(J400/SUM($J$11:$J$369))))</f>
        <v>-</v>
      </c>
      <c r="O400" s="20"/>
      <c r="P400" s="90"/>
      <c r="Q400" s="20"/>
      <c r="R400" s="20"/>
      <c r="S400" s="26"/>
    </row>
    <row r="401" spans="2:19" ht="75" customHeight="1" x14ac:dyDescent="0.2">
      <c r="B401" s="5" t="str">
        <f t="shared" si="28"/>
        <v/>
      </c>
      <c r="C401" s="15"/>
      <c r="D401" s="16"/>
      <c r="E401" s="15"/>
      <c r="F401" s="17"/>
      <c r="G401" s="23"/>
      <c r="H401" s="23"/>
      <c r="I401" s="23"/>
      <c r="J401" s="20"/>
      <c r="K401" s="20"/>
      <c r="L401" s="20"/>
      <c r="M401" s="20"/>
      <c r="N401" s="21" t="str">
        <f t="shared" si="29"/>
        <v>-</v>
      </c>
      <c r="O401" s="20"/>
      <c r="P401" s="90"/>
      <c r="Q401" s="20"/>
      <c r="R401" s="20"/>
      <c r="S401" s="26"/>
    </row>
    <row r="402" spans="2:19" ht="75" customHeight="1" x14ac:dyDescent="0.2">
      <c r="B402" s="5" t="str">
        <f t="shared" si="28"/>
        <v/>
      </c>
      <c r="C402" s="15"/>
      <c r="D402" s="16"/>
      <c r="E402" s="15"/>
      <c r="F402" s="17"/>
      <c r="G402" s="23"/>
      <c r="H402" s="23"/>
      <c r="I402" s="23"/>
      <c r="J402" s="20"/>
      <c r="K402" s="20"/>
      <c r="L402" s="20"/>
      <c r="M402" s="20"/>
      <c r="N402" s="21" t="str">
        <f t="shared" si="29"/>
        <v>-</v>
      </c>
      <c r="O402" s="20"/>
      <c r="P402" s="90"/>
      <c r="Q402" s="20"/>
      <c r="R402" s="20"/>
      <c r="S402" s="26"/>
    </row>
    <row r="403" spans="2:19" ht="75" customHeight="1" x14ac:dyDescent="0.2">
      <c r="B403" s="5" t="str">
        <f t="shared" si="28"/>
        <v/>
      </c>
      <c r="C403" s="15"/>
      <c r="D403" s="16"/>
      <c r="E403" s="15"/>
      <c r="F403" s="17"/>
      <c r="G403" s="23"/>
      <c r="H403" s="23"/>
      <c r="I403" s="23"/>
      <c r="J403" s="20"/>
      <c r="K403" s="20"/>
      <c r="L403" s="20"/>
      <c r="M403" s="20"/>
      <c r="N403" s="21" t="str">
        <f t="shared" si="29"/>
        <v>-</v>
      </c>
      <c r="O403" s="20"/>
      <c r="P403" s="90"/>
      <c r="Q403" s="20"/>
      <c r="R403" s="20"/>
      <c r="S403" s="26"/>
    </row>
    <row r="404" spans="2:19" ht="75" customHeight="1" x14ac:dyDescent="0.2">
      <c r="B404" s="5" t="str">
        <f t="shared" si="28"/>
        <v/>
      </c>
      <c r="C404" s="15"/>
      <c r="D404" s="16"/>
      <c r="E404" s="15"/>
      <c r="F404" s="17"/>
      <c r="G404" s="23"/>
      <c r="H404" s="23"/>
      <c r="I404" s="23"/>
      <c r="J404" s="20"/>
      <c r="K404" s="20"/>
      <c r="L404" s="20"/>
      <c r="M404" s="20"/>
      <c r="N404" s="21" t="str">
        <f t="shared" si="29"/>
        <v>-</v>
      </c>
      <c r="O404" s="20"/>
      <c r="P404" s="90"/>
      <c r="Q404" s="20"/>
      <c r="R404" s="20"/>
      <c r="S404" s="26"/>
    </row>
    <row r="405" spans="2:19" ht="75" customHeight="1" x14ac:dyDescent="0.2">
      <c r="B405" s="5" t="str">
        <f t="shared" si="28"/>
        <v/>
      </c>
      <c r="C405" s="15"/>
      <c r="D405" s="16"/>
      <c r="E405" s="15"/>
      <c r="F405" s="17"/>
      <c r="G405" s="23"/>
      <c r="H405" s="23"/>
      <c r="I405" s="23"/>
      <c r="J405" s="20"/>
      <c r="K405" s="20"/>
      <c r="L405" s="20"/>
      <c r="M405" s="20"/>
      <c r="N405" s="21" t="str">
        <f t="shared" si="29"/>
        <v>-</v>
      </c>
      <c r="O405" s="20"/>
      <c r="P405" s="90"/>
      <c r="Q405" s="20"/>
      <c r="R405" s="20"/>
      <c r="S405" s="26"/>
    </row>
    <row r="406" spans="2:19" ht="75" customHeight="1" x14ac:dyDescent="0.2">
      <c r="B406" s="5" t="str">
        <f t="shared" si="28"/>
        <v/>
      </c>
      <c r="C406" s="15"/>
      <c r="D406" s="16"/>
      <c r="E406" s="15"/>
      <c r="F406" s="17"/>
      <c r="G406" s="23"/>
      <c r="H406" s="23"/>
      <c r="I406" s="23"/>
      <c r="J406" s="20"/>
      <c r="K406" s="20"/>
      <c r="L406" s="20"/>
      <c r="M406" s="20"/>
      <c r="N406" s="21" t="str">
        <f t="shared" si="29"/>
        <v>-</v>
      </c>
      <c r="O406" s="20"/>
      <c r="P406" s="90"/>
      <c r="Q406" s="20"/>
      <c r="R406" s="20"/>
      <c r="S406" s="26"/>
    </row>
    <row r="407" spans="2:19" ht="75" customHeight="1" x14ac:dyDescent="0.2">
      <c r="B407" s="5" t="str">
        <f t="shared" si="28"/>
        <v/>
      </c>
      <c r="C407" s="15"/>
      <c r="D407" s="16"/>
      <c r="E407" s="15"/>
      <c r="F407" s="17"/>
      <c r="G407" s="23"/>
      <c r="H407" s="23"/>
      <c r="I407" s="23"/>
      <c r="J407" s="20"/>
      <c r="K407" s="20"/>
      <c r="L407" s="20"/>
      <c r="M407" s="20"/>
      <c r="N407" s="21" t="str">
        <f t="shared" si="29"/>
        <v>-</v>
      </c>
      <c r="O407" s="20"/>
      <c r="P407" s="90"/>
      <c r="Q407" s="20"/>
      <c r="R407" s="20"/>
      <c r="S407" s="26"/>
    </row>
    <row r="408" spans="2:19" ht="75" customHeight="1" x14ac:dyDescent="0.2">
      <c r="B408" s="5" t="str">
        <f t="shared" si="28"/>
        <v/>
      </c>
      <c r="C408" s="15"/>
      <c r="D408" s="16"/>
      <c r="E408" s="15"/>
      <c r="F408" s="17"/>
      <c r="G408" s="23"/>
      <c r="H408" s="23"/>
      <c r="I408" s="23"/>
      <c r="J408" s="20"/>
      <c r="K408" s="20"/>
      <c r="L408" s="20"/>
      <c r="M408" s="20"/>
      <c r="N408" s="21" t="str">
        <f t="shared" si="29"/>
        <v>-</v>
      </c>
      <c r="O408" s="20"/>
      <c r="P408" s="90"/>
      <c r="Q408" s="20"/>
      <c r="R408" s="20"/>
      <c r="S408" s="26"/>
    </row>
    <row r="409" spans="2:19" ht="75" customHeight="1" x14ac:dyDescent="0.2">
      <c r="B409" s="5" t="str">
        <f t="shared" si="28"/>
        <v/>
      </c>
      <c r="C409" s="15"/>
      <c r="D409" s="16"/>
      <c r="E409" s="15"/>
      <c r="F409" s="17"/>
      <c r="G409" s="23"/>
      <c r="H409" s="23"/>
      <c r="I409" s="23"/>
      <c r="J409" s="20"/>
      <c r="K409" s="20"/>
      <c r="L409" s="20"/>
      <c r="M409" s="20"/>
      <c r="N409" s="21" t="str">
        <f t="shared" si="29"/>
        <v>-</v>
      </c>
      <c r="O409" s="20"/>
      <c r="P409" s="90"/>
      <c r="Q409" s="20"/>
      <c r="R409" s="20"/>
      <c r="S409" s="26"/>
    </row>
    <row r="410" spans="2:19" ht="75" customHeight="1" x14ac:dyDescent="0.2">
      <c r="B410" s="5" t="str">
        <f t="shared" si="28"/>
        <v/>
      </c>
      <c r="C410" s="15"/>
      <c r="D410" s="16"/>
      <c r="E410" s="15"/>
      <c r="F410" s="17"/>
      <c r="G410" s="23"/>
      <c r="H410" s="23"/>
      <c r="I410" s="23"/>
      <c r="J410" s="20"/>
      <c r="K410" s="20"/>
      <c r="L410" s="20"/>
      <c r="M410" s="20"/>
      <c r="N410" s="21" t="str">
        <f t="shared" si="29"/>
        <v>-</v>
      </c>
      <c r="O410" s="20"/>
      <c r="P410" s="90"/>
      <c r="Q410" s="20"/>
      <c r="R410" s="20"/>
      <c r="S410" s="26"/>
    </row>
    <row r="411" spans="2:19" ht="75" customHeight="1" x14ac:dyDescent="0.2">
      <c r="B411" s="5" t="str">
        <f t="shared" si="28"/>
        <v/>
      </c>
      <c r="C411" s="15"/>
      <c r="D411" s="16"/>
      <c r="E411" s="15"/>
      <c r="F411" s="17"/>
      <c r="G411" s="23"/>
      <c r="H411" s="23"/>
      <c r="I411" s="23"/>
      <c r="J411" s="20"/>
      <c r="K411" s="20"/>
      <c r="L411" s="20"/>
      <c r="M411" s="20"/>
      <c r="N411" s="21" t="str">
        <f t="shared" si="29"/>
        <v>-</v>
      </c>
      <c r="O411" s="20"/>
      <c r="P411" s="90"/>
      <c r="Q411" s="20"/>
      <c r="R411" s="20"/>
      <c r="S411" s="26"/>
    </row>
    <row r="412" spans="2:19" ht="75" customHeight="1" x14ac:dyDescent="0.2">
      <c r="B412" s="5" t="str">
        <f t="shared" si="28"/>
        <v/>
      </c>
      <c r="C412" s="15"/>
      <c r="D412" s="16"/>
      <c r="E412" s="15"/>
      <c r="F412" s="17"/>
      <c r="G412" s="23"/>
      <c r="H412" s="23"/>
      <c r="I412" s="23"/>
      <c r="J412" s="20"/>
      <c r="K412" s="20"/>
      <c r="L412" s="20"/>
      <c r="M412" s="20"/>
      <c r="N412" s="21" t="str">
        <f t="shared" si="29"/>
        <v>-</v>
      </c>
      <c r="O412" s="20"/>
      <c r="P412" s="90"/>
      <c r="Q412" s="20"/>
      <c r="R412" s="20"/>
      <c r="S412" s="26"/>
    </row>
    <row r="413" spans="2:19" ht="75" customHeight="1" x14ac:dyDescent="0.2">
      <c r="B413" s="5" t="str">
        <f t="shared" si="28"/>
        <v/>
      </c>
      <c r="C413" s="15"/>
      <c r="D413" s="16"/>
      <c r="E413" s="15"/>
      <c r="F413" s="17"/>
      <c r="G413" s="23"/>
      <c r="H413" s="23"/>
      <c r="I413" s="23"/>
      <c r="J413" s="20"/>
      <c r="K413" s="20"/>
      <c r="L413" s="20"/>
      <c r="M413" s="20"/>
      <c r="N413" s="21" t="str">
        <f t="shared" si="29"/>
        <v>-</v>
      </c>
      <c r="O413" s="20"/>
      <c r="P413" s="90"/>
      <c r="Q413" s="20"/>
      <c r="R413" s="20"/>
      <c r="S413" s="26"/>
    </row>
    <row r="414" spans="2:19" ht="75" customHeight="1" x14ac:dyDescent="0.2">
      <c r="B414" s="5" t="str">
        <f t="shared" si="28"/>
        <v/>
      </c>
      <c r="C414" s="15"/>
      <c r="D414" s="16"/>
      <c r="E414" s="15"/>
      <c r="F414" s="17"/>
      <c r="G414" s="23"/>
      <c r="H414" s="23"/>
      <c r="I414" s="23"/>
      <c r="J414" s="20"/>
      <c r="K414" s="20"/>
      <c r="L414" s="20"/>
      <c r="M414" s="20"/>
      <c r="N414" s="21" t="str">
        <f t="shared" si="29"/>
        <v>-</v>
      </c>
      <c r="O414" s="20"/>
      <c r="P414" s="90"/>
      <c r="Q414" s="20"/>
      <c r="R414" s="20"/>
      <c r="S414" s="26"/>
    </row>
    <row r="415" spans="2:19" ht="75" customHeight="1" x14ac:dyDescent="0.2">
      <c r="B415" s="5" t="str">
        <f t="shared" si="28"/>
        <v/>
      </c>
      <c r="C415" s="15"/>
      <c r="D415" s="16"/>
      <c r="E415" s="15"/>
      <c r="F415" s="17"/>
      <c r="G415" s="23"/>
      <c r="H415" s="23"/>
      <c r="I415" s="23"/>
      <c r="J415" s="20"/>
      <c r="K415" s="20"/>
      <c r="L415" s="20"/>
      <c r="M415" s="20"/>
      <c r="N415" s="21" t="str">
        <f t="shared" si="29"/>
        <v>-</v>
      </c>
      <c r="O415" s="20"/>
      <c r="P415" s="90"/>
      <c r="Q415" s="20"/>
      <c r="R415" s="20"/>
      <c r="S415" s="26"/>
    </row>
    <row r="416" spans="2:19" ht="75" customHeight="1" x14ac:dyDescent="0.2">
      <c r="B416" s="5" t="str">
        <f t="shared" si="28"/>
        <v/>
      </c>
      <c r="C416" s="15"/>
      <c r="D416" s="16"/>
      <c r="E416" s="15"/>
      <c r="F416" s="17"/>
      <c r="G416" s="23"/>
      <c r="H416" s="23"/>
      <c r="I416" s="23"/>
      <c r="J416" s="20"/>
      <c r="K416" s="20"/>
      <c r="L416" s="20"/>
      <c r="M416" s="20"/>
      <c r="N416" s="21" t="str">
        <f t="shared" si="29"/>
        <v>-</v>
      </c>
      <c r="O416" s="20"/>
      <c r="P416" s="90"/>
      <c r="Q416" s="20"/>
      <c r="R416" s="20"/>
      <c r="S416" s="26"/>
    </row>
    <row r="417" spans="2:19" ht="75" customHeight="1" x14ac:dyDescent="0.2">
      <c r="B417" s="5" t="str">
        <f t="shared" si="28"/>
        <v/>
      </c>
      <c r="C417" s="15"/>
      <c r="D417" s="16"/>
      <c r="E417" s="15"/>
      <c r="F417" s="17"/>
      <c r="G417" s="23"/>
      <c r="H417" s="23"/>
      <c r="I417" s="23"/>
      <c r="J417" s="20"/>
      <c r="K417" s="20"/>
      <c r="L417" s="20"/>
      <c r="M417" s="20"/>
      <c r="N417" s="21" t="str">
        <f t="shared" si="29"/>
        <v>-</v>
      </c>
      <c r="O417" s="20"/>
      <c r="P417" s="90"/>
      <c r="Q417" s="20"/>
      <c r="R417" s="20"/>
      <c r="S417" s="26"/>
    </row>
    <row r="418" spans="2:19" ht="75" customHeight="1" x14ac:dyDescent="0.2">
      <c r="B418" s="5" t="str">
        <f t="shared" si="28"/>
        <v/>
      </c>
      <c r="C418" s="15"/>
      <c r="D418" s="16"/>
      <c r="E418" s="15"/>
      <c r="F418" s="17"/>
      <c r="G418" s="23"/>
      <c r="H418" s="23"/>
      <c r="I418" s="23"/>
      <c r="J418" s="20"/>
      <c r="K418" s="20"/>
      <c r="L418" s="20"/>
      <c r="M418" s="20"/>
      <c r="N418" s="21" t="str">
        <f t="shared" si="29"/>
        <v>-</v>
      </c>
      <c r="O418" s="20"/>
      <c r="P418" s="90"/>
      <c r="Q418" s="20"/>
      <c r="R418" s="20"/>
      <c r="S418" s="26"/>
    </row>
    <row r="419" spans="2:19" ht="75" customHeight="1" x14ac:dyDescent="0.2">
      <c r="B419" s="5" t="str">
        <f t="shared" si="28"/>
        <v/>
      </c>
      <c r="C419" s="15"/>
      <c r="D419" s="16"/>
      <c r="E419" s="15"/>
      <c r="F419" s="17"/>
      <c r="G419" s="23"/>
      <c r="H419" s="23"/>
      <c r="I419" s="23"/>
      <c r="J419" s="20"/>
      <c r="K419" s="20"/>
      <c r="L419" s="20"/>
      <c r="M419" s="20"/>
      <c r="N419" s="21" t="str">
        <f t="shared" si="29"/>
        <v>-</v>
      </c>
      <c r="O419" s="20"/>
      <c r="P419" s="90"/>
      <c r="Q419" s="20"/>
      <c r="R419" s="20"/>
      <c r="S419" s="26"/>
    </row>
    <row r="420" spans="2:19" ht="75" customHeight="1" x14ac:dyDescent="0.2">
      <c r="B420" s="5" t="str">
        <f t="shared" si="28"/>
        <v/>
      </c>
      <c r="C420" s="15"/>
      <c r="D420" s="16"/>
      <c r="E420" s="15"/>
      <c r="F420" s="17"/>
      <c r="G420" s="23"/>
      <c r="H420" s="23"/>
      <c r="I420" s="23"/>
      <c r="J420" s="20"/>
      <c r="K420" s="20"/>
      <c r="L420" s="20"/>
      <c r="M420" s="20"/>
      <c r="N420" s="21" t="str">
        <f t="shared" si="29"/>
        <v>-</v>
      </c>
      <c r="O420" s="20"/>
      <c r="P420" s="90"/>
      <c r="Q420" s="20"/>
      <c r="R420" s="20"/>
      <c r="S420" s="26"/>
    </row>
    <row r="421" spans="2:19" ht="75" customHeight="1" x14ac:dyDescent="0.2">
      <c r="B421" s="5" t="str">
        <f t="shared" si="28"/>
        <v/>
      </c>
      <c r="C421" s="15"/>
      <c r="D421" s="16"/>
      <c r="E421" s="15"/>
      <c r="F421" s="17"/>
      <c r="G421" s="23"/>
      <c r="H421" s="23"/>
      <c r="I421" s="23"/>
      <c r="J421" s="20"/>
      <c r="K421" s="20"/>
      <c r="L421" s="20"/>
      <c r="M421" s="20"/>
      <c r="N421" s="21" t="str">
        <f t="shared" si="29"/>
        <v>-</v>
      </c>
      <c r="O421" s="20"/>
      <c r="P421" s="90"/>
      <c r="Q421" s="20"/>
      <c r="R421" s="20"/>
      <c r="S421" s="26"/>
    </row>
    <row r="422" spans="2:19" ht="75" customHeight="1" x14ac:dyDescent="0.2">
      <c r="B422" s="5" t="str">
        <f t="shared" si="28"/>
        <v/>
      </c>
      <c r="C422" s="15"/>
      <c r="D422" s="16"/>
      <c r="E422" s="15"/>
      <c r="F422" s="17"/>
      <c r="G422" s="23"/>
      <c r="H422" s="23"/>
      <c r="I422" s="23"/>
      <c r="J422" s="20"/>
      <c r="K422" s="20"/>
      <c r="L422" s="20"/>
      <c r="M422" s="20"/>
      <c r="N422" s="21" t="str">
        <f t="shared" si="29"/>
        <v>-</v>
      </c>
      <c r="O422" s="20"/>
      <c r="P422" s="90"/>
      <c r="Q422" s="20"/>
      <c r="R422" s="20"/>
      <c r="S422" s="26"/>
    </row>
    <row r="423" spans="2:19" ht="75" customHeight="1" x14ac:dyDescent="0.2">
      <c r="B423" s="5" t="str">
        <f t="shared" si="28"/>
        <v/>
      </c>
      <c r="C423" s="15"/>
      <c r="D423" s="16"/>
      <c r="E423" s="15"/>
      <c r="F423" s="17"/>
      <c r="G423" s="23"/>
      <c r="H423" s="23"/>
      <c r="I423" s="23"/>
      <c r="J423" s="20"/>
      <c r="K423" s="20"/>
      <c r="L423" s="20"/>
      <c r="M423" s="20"/>
      <c r="N423" s="21" t="str">
        <f t="shared" si="29"/>
        <v>-</v>
      </c>
      <c r="O423" s="20"/>
      <c r="P423" s="90"/>
      <c r="Q423" s="20"/>
      <c r="R423" s="20"/>
      <c r="S423" s="26"/>
    </row>
    <row r="424" spans="2:19" ht="75" customHeight="1" x14ac:dyDescent="0.2">
      <c r="B424" s="5" t="str">
        <f t="shared" si="28"/>
        <v/>
      </c>
      <c r="C424" s="15"/>
      <c r="D424" s="16"/>
      <c r="E424" s="15"/>
      <c r="F424" s="17"/>
      <c r="G424" s="23"/>
      <c r="H424" s="23"/>
      <c r="I424" s="23"/>
      <c r="J424" s="20"/>
      <c r="K424" s="20"/>
      <c r="L424" s="20"/>
      <c r="M424" s="20"/>
      <c r="N424" s="21" t="str">
        <f t="shared" si="29"/>
        <v>-</v>
      </c>
      <c r="O424" s="20"/>
      <c r="P424" s="90"/>
      <c r="Q424" s="20"/>
      <c r="R424" s="20"/>
      <c r="S424" s="26"/>
    </row>
    <row r="425" spans="2:19" ht="75" customHeight="1" x14ac:dyDescent="0.2">
      <c r="B425" s="5" t="str">
        <f t="shared" si="28"/>
        <v/>
      </c>
      <c r="C425" s="15"/>
      <c r="D425" s="16"/>
      <c r="E425" s="15"/>
      <c r="F425" s="17"/>
      <c r="G425" s="23"/>
      <c r="H425" s="23"/>
      <c r="I425" s="23"/>
      <c r="J425" s="20"/>
      <c r="K425" s="20"/>
      <c r="L425" s="20"/>
      <c r="M425" s="20"/>
      <c r="N425" s="21" t="str">
        <f t="shared" si="29"/>
        <v>-</v>
      </c>
      <c r="O425" s="20"/>
      <c r="P425" s="90"/>
      <c r="Q425" s="20"/>
      <c r="R425" s="20"/>
      <c r="S425" s="26"/>
    </row>
    <row r="426" spans="2:19" ht="75" customHeight="1" x14ac:dyDescent="0.2">
      <c r="B426" s="5" t="str">
        <f t="shared" si="28"/>
        <v/>
      </c>
      <c r="C426" s="15"/>
      <c r="D426" s="16"/>
      <c r="E426" s="15"/>
      <c r="F426" s="17"/>
      <c r="G426" s="23"/>
      <c r="H426" s="23"/>
      <c r="I426" s="23"/>
      <c r="J426" s="20"/>
      <c r="K426" s="20"/>
      <c r="L426" s="20"/>
      <c r="M426" s="20"/>
      <c r="N426" s="21" t="str">
        <f t="shared" si="29"/>
        <v>-</v>
      </c>
      <c r="O426" s="20"/>
      <c r="P426" s="90"/>
      <c r="Q426" s="20"/>
      <c r="R426" s="20"/>
      <c r="S426" s="26"/>
    </row>
    <row r="427" spans="2:19" ht="75" customHeight="1" x14ac:dyDescent="0.2">
      <c r="B427" s="5" t="str">
        <f t="shared" si="28"/>
        <v/>
      </c>
      <c r="C427" s="15"/>
      <c r="D427" s="16"/>
      <c r="E427" s="15"/>
      <c r="F427" s="17"/>
      <c r="G427" s="23"/>
      <c r="H427" s="23"/>
      <c r="I427" s="23"/>
      <c r="J427" s="20"/>
      <c r="K427" s="20"/>
      <c r="L427" s="20"/>
      <c r="M427" s="20"/>
      <c r="N427" s="21" t="str">
        <f t="shared" si="29"/>
        <v>-</v>
      </c>
      <c r="O427" s="20"/>
      <c r="P427" s="90"/>
      <c r="Q427" s="20"/>
      <c r="R427" s="20"/>
      <c r="S427" s="26"/>
    </row>
    <row r="428" spans="2:19" ht="75" customHeight="1" x14ac:dyDescent="0.2">
      <c r="B428" s="5" t="str">
        <f t="shared" si="28"/>
        <v/>
      </c>
      <c r="C428" s="15"/>
      <c r="D428" s="16"/>
      <c r="E428" s="15"/>
      <c r="F428" s="17"/>
      <c r="G428" s="23"/>
      <c r="H428" s="23"/>
      <c r="I428" s="23"/>
      <c r="J428" s="20"/>
      <c r="K428" s="20"/>
      <c r="L428" s="20"/>
      <c r="M428" s="20"/>
      <c r="N428" s="21" t="str">
        <f t="shared" si="29"/>
        <v>-</v>
      </c>
      <c r="O428" s="20"/>
      <c r="P428" s="90"/>
      <c r="Q428" s="20"/>
      <c r="R428" s="20"/>
      <c r="S428" s="26"/>
    </row>
    <row r="429" spans="2:19" ht="75" customHeight="1" x14ac:dyDescent="0.2">
      <c r="B429" s="5" t="str">
        <f t="shared" si="28"/>
        <v/>
      </c>
      <c r="C429" s="15"/>
      <c r="D429" s="16"/>
      <c r="E429" s="15"/>
      <c r="F429" s="17"/>
      <c r="G429" s="23"/>
      <c r="H429" s="23"/>
      <c r="I429" s="23"/>
      <c r="J429" s="20"/>
      <c r="K429" s="20"/>
      <c r="L429" s="20"/>
      <c r="M429" s="20"/>
      <c r="N429" s="21" t="str">
        <f t="shared" si="29"/>
        <v>-</v>
      </c>
      <c r="O429" s="20"/>
      <c r="P429" s="90"/>
      <c r="Q429" s="20"/>
      <c r="R429" s="20"/>
      <c r="S429" s="26"/>
    </row>
    <row r="430" spans="2:19" ht="75" customHeight="1" x14ac:dyDescent="0.2">
      <c r="B430" s="5" t="str">
        <f t="shared" si="28"/>
        <v/>
      </c>
      <c r="C430" s="15"/>
      <c r="D430" s="16"/>
      <c r="E430" s="15"/>
      <c r="F430" s="17"/>
      <c r="G430" s="23"/>
      <c r="H430" s="23"/>
      <c r="I430" s="23"/>
      <c r="J430" s="20"/>
      <c r="K430" s="20"/>
      <c r="L430" s="20"/>
      <c r="M430" s="20"/>
      <c r="N430" s="21" t="str">
        <f t="shared" si="29"/>
        <v>-</v>
      </c>
      <c r="O430" s="20"/>
      <c r="P430" s="90"/>
      <c r="Q430" s="20"/>
      <c r="R430" s="20"/>
      <c r="S430" s="26"/>
    </row>
    <row r="431" spans="2:19" ht="75" customHeight="1" x14ac:dyDescent="0.2">
      <c r="B431" s="5" t="str">
        <f t="shared" si="28"/>
        <v/>
      </c>
      <c r="C431" s="15"/>
      <c r="D431" s="16"/>
      <c r="E431" s="15"/>
      <c r="F431" s="17"/>
      <c r="G431" s="23"/>
      <c r="H431" s="23"/>
      <c r="I431" s="23"/>
      <c r="J431" s="20"/>
      <c r="K431" s="20"/>
      <c r="L431" s="20"/>
      <c r="M431" s="20"/>
      <c r="N431" s="21" t="str">
        <f t="shared" si="29"/>
        <v>-</v>
      </c>
      <c r="O431" s="20"/>
      <c r="P431" s="90"/>
      <c r="Q431" s="20"/>
      <c r="R431" s="20"/>
      <c r="S431" s="26"/>
    </row>
    <row r="432" spans="2:19" ht="75" customHeight="1" x14ac:dyDescent="0.2">
      <c r="B432" s="5" t="str">
        <f t="shared" si="28"/>
        <v/>
      </c>
      <c r="C432" s="15"/>
      <c r="D432" s="16"/>
      <c r="E432" s="15"/>
      <c r="F432" s="17"/>
      <c r="G432" s="23"/>
      <c r="H432" s="23"/>
      <c r="I432" s="23"/>
      <c r="J432" s="20"/>
      <c r="K432" s="20"/>
      <c r="L432" s="20"/>
      <c r="M432" s="20"/>
      <c r="N432" s="21" t="str">
        <f t="shared" si="29"/>
        <v>-</v>
      </c>
      <c r="O432" s="20"/>
      <c r="P432" s="90"/>
      <c r="Q432" s="20"/>
      <c r="R432" s="20"/>
      <c r="S432" s="26"/>
    </row>
    <row r="433" spans="2:19" ht="75" customHeight="1" x14ac:dyDescent="0.2">
      <c r="B433" s="5" t="str">
        <f t="shared" si="28"/>
        <v/>
      </c>
      <c r="C433" s="15"/>
      <c r="D433" s="16"/>
      <c r="E433" s="15"/>
      <c r="F433" s="17"/>
      <c r="G433" s="23"/>
      <c r="H433" s="23"/>
      <c r="I433" s="23"/>
      <c r="J433" s="20"/>
      <c r="K433" s="20"/>
      <c r="L433" s="20"/>
      <c r="M433" s="20"/>
      <c r="N433" s="21" t="str">
        <f t="shared" si="29"/>
        <v>-</v>
      </c>
      <c r="O433" s="20"/>
      <c r="P433" s="90"/>
      <c r="Q433" s="20"/>
      <c r="R433" s="20"/>
      <c r="S433" s="26"/>
    </row>
    <row r="434" spans="2:19" ht="75" customHeight="1" x14ac:dyDescent="0.2">
      <c r="B434" s="5" t="str">
        <f t="shared" si="28"/>
        <v/>
      </c>
      <c r="C434" s="15"/>
      <c r="D434" s="16"/>
      <c r="E434" s="15"/>
      <c r="F434" s="17"/>
      <c r="G434" s="23"/>
      <c r="H434" s="23"/>
      <c r="I434" s="23"/>
      <c r="J434" s="20"/>
      <c r="K434" s="20"/>
      <c r="L434" s="20"/>
      <c r="M434" s="20"/>
      <c r="N434" s="21" t="str">
        <f t="shared" si="29"/>
        <v>-</v>
      </c>
      <c r="O434" s="20"/>
      <c r="P434" s="90"/>
      <c r="Q434" s="20"/>
      <c r="R434" s="20"/>
      <c r="S434" s="26"/>
    </row>
    <row r="435" spans="2:19" ht="75" customHeight="1" x14ac:dyDescent="0.2">
      <c r="B435" s="5" t="str">
        <f t="shared" si="28"/>
        <v/>
      </c>
      <c r="C435" s="15"/>
      <c r="D435" s="16"/>
      <c r="E435" s="15"/>
      <c r="F435" s="17"/>
      <c r="G435" s="23"/>
      <c r="H435" s="23"/>
      <c r="I435" s="23"/>
      <c r="J435" s="20"/>
      <c r="K435" s="20"/>
      <c r="L435" s="20"/>
      <c r="M435" s="20"/>
      <c r="N435" s="21" t="str">
        <f t="shared" si="29"/>
        <v>-</v>
      </c>
      <c r="O435" s="20"/>
      <c r="P435" s="90"/>
      <c r="Q435" s="20"/>
      <c r="R435" s="20"/>
      <c r="S435" s="26"/>
    </row>
    <row r="436" spans="2:19" ht="75" customHeight="1" x14ac:dyDescent="0.2">
      <c r="B436" s="5" t="str">
        <f t="shared" si="28"/>
        <v/>
      </c>
      <c r="C436" s="15"/>
      <c r="D436" s="16"/>
      <c r="E436" s="15"/>
      <c r="J436" s="59"/>
      <c r="S436" s="62"/>
    </row>
    <row r="437" spans="2:19" ht="75" customHeight="1" x14ac:dyDescent="0.2">
      <c r="B437" s="5" t="str">
        <f t="shared" si="28"/>
        <v/>
      </c>
      <c r="C437" s="15"/>
      <c r="D437" s="16"/>
      <c r="E437" s="15"/>
      <c r="S437" s="20"/>
    </row>
    <row r="438" spans="2:19" ht="75" customHeight="1" x14ac:dyDescent="0.2">
      <c r="B438" s="5" t="str">
        <f t="shared" si="28"/>
        <v/>
      </c>
      <c r="C438" s="15"/>
      <c r="D438" s="16"/>
      <c r="E438" s="15"/>
      <c r="S438" s="20"/>
    </row>
    <row r="439" spans="2:19" ht="75" customHeight="1" x14ac:dyDescent="0.2">
      <c r="B439" s="5" t="str">
        <f t="shared" si="28"/>
        <v/>
      </c>
      <c r="C439" s="15"/>
      <c r="D439" s="16"/>
      <c r="E439" s="15"/>
      <c r="S439" s="20"/>
    </row>
    <row r="440" spans="2:19" ht="75" customHeight="1" x14ac:dyDescent="0.2">
      <c r="B440" s="5" t="str">
        <f t="shared" si="28"/>
        <v/>
      </c>
      <c r="C440" s="15"/>
      <c r="D440" s="16"/>
      <c r="E440" s="15"/>
      <c r="S440" s="20"/>
    </row>
    <row r="441" spans="2:19" ht="75" customHeight="1" x14ac:dyDescent="0.2">
      <c r="B441" s="5" t="str">
        <f t="shared" si="28"/>
        <v/>
      </c>
      <c r="C441" s="15"/>
      <c r="D441" s="16"/>
      <c r="E441" s="15"/>
      <c r="S441" s="20"/>
    </row>
    <row r="442" spans="2:19" ht="75" customHeight="1" x14ac:dyDescent="0.2">
      <c r="B442" s="5" t="str">
        <f t="shared" si="28"/>
        <v/>
      </c>
      <c r="C442" s="15"/>
      <c r="D442" s="16"/>
      <c r="E442" s="15"/>
      <c r="S442" s="20"/>
    </row>
    <row r="443" spans="2:19" ht="75" customHeight="1" x14ac:dyDescent="0.2">
      <c r="B443" s="5" t="str">
        <f t="shared" si="28"/>
        <v/>
      </c>
      <c r="C443" s="15"/>
      <c r="D443" s="16"/>
      <c r="E443" s="15"/>
      <c r="S443" s="20"/>
    </row>
    <row r="444" spans="2:19" ht="75" customHeight="1" x14ac:dyDescent="0.2">
      <c r="B444" s="5" t="str">
        <f t="shared" si="28"/>
        <v/>
      </c>
      <c r="C444" s="15"/>
      <c r="D444" s="16"/>
      <c r="E444" s="15"/>
      <c r="S444" s="20"/>
    </row>
    <row r="445" spans="2:19" ht="75" customHeight="1" x14ac:dyDescent="0.2">
      <c r="B445" s="5" t="str">
        <f t="shared" si="28"/>
        <v/>
      </c>
      <c r="C445" s="15"/>
      <c r="D445" s="16"/>
      <c r="E445" s="15"/>
      <c r="S445" s="20"/>
    </row>
    <row r="446" spans="2:19" ht="75" customHeight="1" x14ac:dyDescent="0.2">
      <c r="B446" s="5" t="str">
        <f t="shared" si="28"/>
        <v/>
      </c>
      <c r="C446" s="15"/>
      <c r="D446" s="16"/>
      <c r="E446" s="15"/>
      <c r="S446" s="20"/>
    </row>
    <row r="447" spans="2:19" ht="75" customHeight="1" x14ac:dyDescent="0.2">
      <c r="B447" s="5" t="str">
        <f t="shared" si="28"/>
        <v/>
      </c>
      <c r="C447" s="15"/>
      <c r="D447" s="16"/>
      <c r="E447" s="15"/>
      <c r="S447" s="20"/>
    </row>
    <row r="448" spans="2:19" ht="75" customHeight="1" x14ac:dyDescent="0.2">
      <c r="B448" s="5" t="str">
        <f t="shared" si="28"/>
        <v/>
      </c>
      <c r="C448" s="15"/>
      <c r="D448" s="16"/>
      <c r="E448" s="15"/>
      <c r="S448" s="20"/>
    </row>
    <row r="449" spans="2:19" ht="75" customHeight="1" x14ac:dyDescent="0.2">
      <c r="B449" s="5" t="str">
        <f t="shared" si="28"/>
        <v/>
      </c>
      <c r="C449" s="15"/>
      <c r="D449" s="16"/>
      <c r="E449" s="15"/>
      <c r="S449" s="20"/>
    </row>
    <row r="450" spans="2:19" ht="75" customHeight="1" x14ac:dyDescent="0.2">
      <c r="B450" s="5" t="str">
        <f t="shared" si="28"/>
        <v/>
      </c>
      <c r="C450" s="15"/>
      <c r="D450" s="16"/>
      <c r="E450" s="15"/>
      <c r="S450" s="20"/>
    </row>
    <row r="451" spans="2:19" ht="75" customHeight="1" x14ac:dyDescent="0.2">
      <c r="B451" s="5" t="str">
        <f t="shared" si="28"/>
        <v/>
      </c>
      <c r="C451" s="15"/>
      <c r="D451" s="16"/>
      <c r="E451" s="15"/>
      <c r="S451" s="20"/>
    </row>
    <row r="452" spans="2:19" ht="75" customHeight="1" x14ac:dyDescent="0.2">
      <c r="B452" s="5" t="str">
        <f t="shared" si="28"/>
        <v/>
      </c>
      <c r="C452" s="15"/>
      <c r="D452" s="16"/>
      <c r="E452" s="15"/>
      <c r="S452" s="20"/>
    </row>
    <row r="453" spans="2:19" ht="75" customHeight="1" x14ac:dyDescent="0.2">
      <c r="B453" s="5" t="str">
        <f t="shared" si="28"/>
        <v/>
      </c>
      <c r="C453" s="15"/>
      <c r="D453" s="16"/>
      <c r="E453" s="15"/>
      <c r="S453" s="20"/>
    </row>
    <row r="454" spans="2:19" ht="75" customHeight="1" x14ac:dyDescent="0.2">
      <c r="B454" s="5" t="str">
        <f t="shared" si="28"/>
        <v/>
      </c>
      <c r="C454" s="15"/>
      <c r="D454" s="16"/>
      <c r="E454" s="15"/>
      <c r="S454" s="20"/>
    </row>
    <row r="455" spans="2:19" ht="75" customHeight="1" x14ac:dyDescent="0.2">
      <c r="B455" s="5" t="str">
        <f t="shared" si="28"/>
        <v/>
      </c>
      <c r="C455" s="15"/>
      <c r="D455" s="16"/>
      <c r="E455" s="15"/>
      <c r="S455" s="20"/>
    </row>
    <row r="456" spans="2:19" ht="75" customHeight="1" x14ac:dyDescent="0.2">
      <c r="B456" s="5" t="str">
        <f t="shared" si="28"/>
        <v/>
      </c>
      <c r="C456" s="15"/>
      <c r="D456" s="16"/>
      <c r="E456" s="15"/>
      <c r="S456" s="20"/>
    </row>
    <row r="457" spans="2:19" ht="75" customHeight="1" x14ac:dyDescent="0.2">
      <c r="B457" s="5" t="str">
        <f t="shared" si="28"/>
        <v/>
      </c>
      <c r="C457" s="15"/>
      <c r="D457" s="16"/>
      <c r="E457" s="15"/>
      <c r="S457" s="20"/>
    </row>
    <row r="458" spans="2:19" ht="75" customHeight="1" x14ac:dyDescent="0.2">
      <c r="B458" s="5" t="str">
        <f t="shared" si="28"/>
        <v/>
      </c>
      <c r="C458" s="15"/>
      <c r="D458" s="16"/>
      <c r="E458" s="15"/>
      <c r="S458" s="20"/>
    </row>
    <row r="459" spans="2:19" ht="75" customHeight="1" x14ac:dyDescent="0.2">
      <c r="B459" s="5" t="str">
        <f t="shared" si="28"/>
        <v/>
      </c>
      <c r="C459" s="15"/>
      <c r="D459" s="16"/>
      <c r="E459" s="15"/>
      <c r="S459" s="20"/>
    </row>
    <row r="460" spans="2:19" ht="75" customHeight="1" x14ac:dyDescent="0.2">
      <c r="B460" s="5" t="str">
        <f t="shared" ref="B460:B523" si="30">+LEFT(C460,13)</f>
        <v/>
      </c>
      <c r="C460" s="15"/>
      <c r="D460" s="16"/>
      <c r="E460" s="15"/>
      <c r="S460" s="20"/>
    </row>
    <row r="461" spans="2:19" ht="75" customHeight="1" x14ac:dyDescent="0.2">
      <c r="B461" s="5" t="str">
        <f t="shared" si="30"/>
        <v/>
      </c>
      <c r="C461" s="15"/>
      <c r="D461" s="16"/>
      <c r="E461" s="15"/>
      <c r="S461" s="20"/>
    </row>
    <row r="462" spans="2:19" ht="75" customHeight="1" x14ac:dyDescent="0.2">
      <c r="B462" s="5" t="str">
        <f t="shared" si="30"/>
        <v/>
      </c>
      <c r="C462" s="15"/>
      <c r="D462" s="16"/>
      <c r="E462" s="15"/>
      <c r="S462" s="20"/>
    </row>
    <row r="463" spans="2:19" ht="75" customHeight="1" x14ac:dyDescent="0.2">
      <c r="B463" s="5" t="str">
        <f t="shared" si="30"/>
        <v/>
      </c>
      <c r="C463" s="15"/>
      <c r="D463" s="16"/>
      <c r="E463" s="15"/>
      <c r="S463" s="20"/>
    </row>
    <row r="464" spans="2:19" ht="75" customHeight="1" x14ac:dyDescent="0.2">
      <c r="B464" s="5" t="str">
        <f t="shared" si="30"/>
        <v/>
      </c>
      <c r="C464" s="15"/>
      <c r="D464" s="16"/>
      <c r="E464" s="15"/>
      <c r="S464" s="20"/>
    </row>
    <row r="465" spans="2:19" ht="75" customHeight="1" x14ac:dyDescent="0.2">
      <c r="B465" s="5" t="str">
        <f t="shared" si="30"/>
        <v/>
      </c>
      <c r="C465" s="15"/>
      <c r="D465" s="16"/>
      <c r="E465" s="15"/>
      <c r="S465" s="20"/>
    </row>
    <row r="466" spans="2:19" ht="75" customHeight="1" x14ac:dyDescent="0.2">
      <c r="B466" s="5" t="str">
        <f t="shared" si="30"/>
        <v/>
      </c>
      <c r="C466" s="15"/>
      <c r="D466" s="16"/>
      <c r="E466" s="15"/>
      <c r="S466" s="20"/>
    </row>
    <row r="467" spans="2:19" ht="75" customHeight="1" x14ac:dyDescent="0.2">
      <c r="B467" s="5" t="str">
        <f t="shared" si="30"/>
        <v/>
      </c>
      <c r="C467" s="15"/>
      <c r="D467" s="16"/>
      <c r="E467" s="15"/>
      <c r="S467" s="20"/>
    </row>
    <row r="468" spans="2:19" ht="75" customHeight="1" x14ac:dyDescent="0.2">
      <c r="B468" s="5" t="str">
        <f t="shared" si="30"/>
        <v/>
      </c>
      <c r="C468" s="15"/>
      <c r="D468" s="16"/>
      <c r="E468" s="15"/>
      <c r="S468" s="20"/>
    </row>
    <row r="469" spans="2:19" ht="75" customHeight="1" x14ac:dyDescent="0.2">
      <c r="B469" s="5" t="str">
        <f t="shared" si="30"/>
        <v/>
      </c>
      <c r="C469" s="15"/>
      <c r="D469" s="16"/>
      <c r="E469" s="15"/>
      <c r="S469" s="20"/>
    </row>
    <row r="470" spans="2:19" ht="75" customHeight="1" x14ac:dyDescent="0.2">
      <c r="B470" s="5" t="str">
        <f t="shared" si="30"/>
        <v/>
      </c>
      <c r="C470" s="15"/>
      <c r="D470" s="16"/>
      <c r="E470" s="15"/>
      <c r="S470" s="20"/>
    </row>
    <row r="471" spans="2:19" ht="75" customHeight="1" x14ac:dyDescent="0.2">
      <c r="B471" s="5" t="str">
        <f t="shared" si="30"/>
        <v/>
      </c>
      <c r="C471" s="15"/>
      <c r="D471" s="16"/>
      <c r="E471" s="15"/>
      <c r="S471" s="20"/>
    </row>
    <row r="472" spans="2:19" ht="75" customHeight="1" x14ac:dyDescent="0.2">
      <c r="B472" s="5" t="str">
        <f t="shared" si="30"/>
        <v/>
      </c>
      <c r="C472" s="15"/>
      <c r="D472" s="16"/>
      <c r="E472" s="15"/>
      <c r="S472" s="20"/>
    </row>
    <row r="473" spans="2:19" ht="75" customHeight="1" x14ac:dyDescent="0.2">
      <c r="B473" s="5" t="str">
        <f t="shared" si="30"/>
        <v/>
      </c>
      <c r="C473" s="15"/>
      <c r="D473" s="16"/>
      <c r="E473" s="15"/>
      <c r="S473" s="20"/>
    </row>
    <row r="474" spans="2:19" ht="75" customHeight="1" x14ac:dyDescent="0.2">
      <c r="B474" s="5" t="str">
        <f t="shared" si="30"/>
        <v/>
      </c>
      <c r="C474" s="15"/>
      <c r="D474" s="16"/>
      <c r="E474" s="15"/>
      <c r="S474" s="20"/>
    </row>
    <row r="475" spans="2:19" ht="75" customHeight="1" x14ac:dyDescent="0.2">
      <c r="B475" s="5" t="str">
        <f t="shared" si="30"/>
        <v/>
      </c>
      <c r="C475" s="15"/>
      <c r="D475" s="16"/>
      <c r="E475" s="15"/>
      <c r="S475" s="20"/>
    </row>
    <row r="476" spans="2:19" ht="75" customHeight="1" x14ac:dyDescent="0.2">
      <c r="B476" s="5" t="str">
        <f t="shared" si="30"/>
        <v/>
      </c>
      <c r="C476" s="15"/>
      <c r="D476" s="16"/>
      <c r="E476" s="15"/>
      <c r="S476" s="20"/>
    </row>
    <row r="477" spans="2:19" ht="75" customHeight="1" x14ac:dyDescent="0.2">
      <c r="B477" s="5" t="str">
        <f t="shared" si="30"/>
        <v/>
      </c>
      <c r="C477" s="15"/>
      <c r="D477" s="16"/>
      <c r="E477" s="15"/>
      <c r="S477" s="20"/>
    </row>
    <row r="478" spans="2:19" ht="75" customHeight="1" x14ac:dyDescent="0.2">
      <c r="B478" s="5" t="str">
        <f t="shared" si="30"/>
        <v/>
      </c>
      <c r="C478" s="15"/>
      <c r="D478" s="16"/>
      <c r="E478" s="15"/>
      <c r="S478" s="20"/>
    </row>
    <row r="479" spans="2:19" ht="75" customHeight="1" x14ac:dyDescent="0.2">
      <c r="B479" s="5" t="str">
        <f t="shared" si="30"/>
        <v/>
      </c>
      <c r="C479" s="15"/>
      <c r="D479" s="16"/>
      <c r="E479" s="15"/>
      <c r="S479" s="20"/>
    </row>
    <row r="480" spans="2:19" ht="75" customHeight="1" x14ac:dyDescent="0.2">
      <c r="B480" s="5" t="str">
        <f t="shared" si="30"/>
        <v/>
      </c>
      <c r="C480" s="15"/>
      <c r="D480" s="16"/>
      <c r="E480" s="15"/>
      <c r="S480" s="20"/>
    </row>
    <row r="481" spans="2:19" ht="75" customHeight="1" x14ac:dyDescent="0.2">
      <c r="B481" s="5" t="str">
        <f t="shared" si="30"/>
        <v/>
      </c>
      <c r="C481" s="15"/>
      <c r="D481" s="16"/>
      <c r="E481" s="15"/>
      <c r="S481" s="20"/>
    </row>
    <row r="482" spans="2:19" ht="75" customHeight="1" x14ac:dyDescent="0.2">
      <c r="B482" s="5" t="str">
        <f t="shared" si="30"/>
        <v/>
      </c>
      <c r="C482" s="15"/>
      <c r="D482" s="16"/>
      <c r="E482" s="15"/>
      <c r="S482" s="20"/>
    </row>
    <row r="483" spans="2:19" ht="75" customHeight="1" x14ac:dyDescent="0.2">
      <c r="B483" s="5" t="str">
        <f t="shared" si="30"/>
        <v/>
      </c>
      <c r="C483" s="15"/>
      <c r="D483" s="16"/>
      <c r="E483" s="15"/>
      <c r="S483" s="20"/>
    </row>
    <row r="484" spans="2:19" ht="75" customHeight="1" x14ac:dyDescent="0.2">
      <c r="B484" s="5" t="str">
        <f t="shared" si="30"/>
        <v/>
      </c>
      <c r="C484" s="15"/>
      <c r="D484" s="16"/>
      <c r="E484" s="15"/>
      <c r="S484" s="20"/>
    </row>
    <row r="485" spans="2:19" ht="75" customHeight="1" x14ac:dyDescent="0.2">
      <c r="B485" s="5" t="str">
        <f t="shared" si="30"/>
        <v/>
      </c>
      <c r="C485" s="15"/>
      <c r="D485" s="16"/>
      <c r="E485" s="15"/>
      <c r="S485" s="20"/>
    </row>
    <row r="486" spans="2:19" ht="75" customHeight="1" x14ac:dyDescent="0.2">
      <c r="B486" s="5" t="str">
        <f t="shared" si="30"/>
        <v/>
      </c>
      <c r="C486" s="15"/>
      <c r="D486" s="16"/>
      <c r="E486" s="15"/>
      <c r="S486" s="20"/>
    </row>
    <row r="487" spans="2:19" ht="75" customHeight="1" x14ac:dyDescent="0.2">
      <c r="B487" s="5" t="str">
        <f t="shared" si="30"/>
        <v/>
      </c>
      <c r="C487" s="15"/>
      <c r="D487" s="16"/>
      <c r="E487" s="15"/>
      <c r="S487" s="20"/>
    </row>
    <row r="488" spans="2:19" ht="75" customHeight="1" x14ac:dyDescent="0.2">
      <c r="B488" s="5" t="str">
        <f t="shared" si="30"/>
        <v/>
      </c>
      <c r="C488" s="15"/>
      <c r="D488" s="16"/>
      <c r="E488" s="15"/>
      <c r="S488" s="20"/>
    </row>
    <row r="489" spans="2:19" ht="75" customHeight="1" x14ac:dyDescent="0.2">
      <c r="B489" s="5" t="str">
        <f t="shared" si="30"/>
        <v/>
      </c>
      <c r="C489" s="15"/>
      <c r="D489" s="16"/>
      <c r="E489" s="15"/>
      <c r="S489" s="20"/>
    </row>
    <row r="490" spans="2:19" ht="75" customHeight="1" x14ac:dyDescent="0.2">
      <c r="B490" s="5" t="str">
        <f t="shared" si="30"/>
        <v/>
      </c>
      <c r="C490" s="15"/>
      <c r="D490" s="16"/>
      <c r="E490" s="15"/>
      <c r="S490" s="20"/>
    </row>
    <row r="491" spans="2:19" ht="75" customHeight="1" x14ac:dyDescent="0.2">
      <c r="B491" s="5" t="str">
        <f t="shared" si="30"/>
        <v/>
      </c>
      <c r="C491" s="15"/>
      <c r="D491" s="16"/>
      <c r="E491" s="15"/>
      <c r="S491" s="20"/>
    </row>
    <row r="492" spans="2:19" ht="75" customHeight="1" x14ac:dyDescent="0.2">
      <c r="B492" s="5" t="str">
        <f t="shared" si="30"/>
        <v/>
      </c>
      <c r="C492" s="15"/>
      <c r="D492" s="16"/>
      <c r="E492" s="15"/>
      <c r="S492" s="20"/>
    </row>
    <row r="493" spans="2:19" ht="75" customHeight="1" x14ac:dyDescent="0.2">
      <c r="B493" s="5" t="str">
        <f t="shared" si="30"/>
        <v/>
      </c>
      <c r="C493" s="15"/>
      <c r="D493" s="16"/>
      <c r="E493" s="15"/>
      <c r="S493" s="20"/>
    </row>
    <row r="494" spans="2:19" ht="75" customHeight="1" x14ac:dyDescent="0.2">
      <c r="B494" s="5" t="str">
        <f t="shared" si="30"/>
        <v/>
      </c>
      <c r="C494" s="15"/>
      <c r="D494" s="16"/>
      <c r="E494" s="15"/>
      <c r="S494" s="20"/>
    </row>
    <row r="495" spans="2:19" ht="75" customHeight="1" x14ac:dyDescent="0.2">
      <c r="B495" s="5" t="str">
        <f t="shared" si="30"/>
        <v/>
      </c>
      <c r="C495" s="15"/>
      <c r="D495" s="16"/>
      <c r="E495" s="15"/>
      <c r="S495" s="20"/>
    </row>
    <row r="496" spans="2:19" ht="75" customHeight="1" x14ac:dyDescent="0.2">
      <c r="B496" s="5" t="str">
        <f t="shared" si="30"/>
        <v/>
      </c>
      <c r="C496" s="15"/>
      <c r="D496" s="16"/>
      <c r="E496" s="15"/>
      <c r="S496" s="20"/>
    </row>
    <row r="497" spans="2:19" ht="75" customHeight="1" x14ac:dyDescent="0.2">
      <c r="B497" s="5" t="str">
        <f t="shared" si="30"/>
        <v/>
      </c>
      <c r="C497" s="15"/>
      <c r="D497" s="16"/>
      <c r="E497" s="15"/>
      <c r="S497" s="20"/>
    </row>
    <row r="498" spans="2:19" ht="75" customHeight="1" x14ac:dyDescent="0.2">
      <c r="B498" s="5" t="str">
        <f t="shared" si="30"/>
        <v/>
      </c>
      <c r="C498" s="15"/>
      <c r="D498" s="16"/>
      <c r="E498" s="15"/>
      <c r="S498" s="20"/>
    </row>
    <row r="499" spans="2:19" ht="75" customHeight="1" x14ac:dyDescent="0.2">
      <c r="B499" s="5" t="str">
        <f t="shared" si="30"/>
        <v/>
      </c>
      <c r="C499" s="15"/>
      <c r="D499" s="16"/>
      <c r="E499" s="15"/>
      <c r="S499" s="20"/>
    </row>
    <row r="500" spans="2:19" ht="75" customHeight="1" x14ac:dyDescent="0.2">
      <c r="B500" s="5" t="str">
        <f t="shared" si="30"/>
        <v/>
      </c>
      <c r="C500" s="15"/>
      <c r="D500" s="16"/>
      <c r="E500" s="15"/>
      <c r="S500" s="20"/>
    </row>
    <row r="501" spans="2:19" ht="75" customHeight="1" x14ac:dyDescent="0.2">
      <c r="B501" s="5" t="str">
        <f t="shared" si="30"/>
        <v/>
      </c>
      <c r="C501" s="15"/>
      <c r="D501" s="16"/>
      <c r="E501" s="15"/>
      <c r="S501" s="20"/>
    </row>
    <row r="502" spans="2:19" ht="75" customHeight="1" x14ac:dyDescent="0.2">
      <c r="B502" s="5" t="str">
        <f t="shared" si="30"/>
        <v/>
      </c>
      <c r="C502" s="15"/>
      <c r="D502" s="16"/>
      <c r="E502" s="15"/>
      <c r="S502" s="20"/>
    </row>
    <row r="503" spans="2:19" ht="75" customHeight="1" x14ac:dyDescent="0.2">
      <c r="B503" s="5" t="str">
        <f t="shared" si="30"/>
        <v/>
      </c>
      <c r="C503" s="15"/>
      <c r="D503" s="16"/>
      <c r="E503" s="15"/>
      <c r="S503" s="20"/>
    </row>
    <row r="504" spans="2:19" ht="75" customHeight="1" x14ac:dyDescent="0.2">
      <c r="B504" s="5" t="str">
        <f t="shared" si="30"/>
        <v/>
      </c>
      <c r="C504" s="15"/>
      <c r="D504" s="16"/>
      <c r="E504" s="15"/>
      <c r="S504" s="20"/>
    </row>
    <row r="505" spans="2:19" ht="75" customHeight="1" x14ac:dyDescent="0.2">
      <c r="B505" s="5" t="str">
        <f t="shared" si="30"/>
        <v/>
      </c>
      <c r="C505" s="15"/>
      <c r="D505" s="16"/>
      <c r="E505" s="15"/>
      <c r="S505" s="20"/>
    </row>
    <row r="506" spans="2:19" ht="75" customHeight="1" x14ac:dyDescent="0.2">
      <c r="B506" s="5" t="str">
        <f t="shared" si="30"/>
        <v/>
      </c>
      <c r="C506" s="15"/>
      <c r="D506" s="16"/>
      <c r="E506" s="15"/>
      <c r="S506" s="20"/>
    </row>
    <row r="507" spans="2:19" ht="75" customHeight="1" x14ac:dyDescent="0.2">
      <c r="B507" s="5" t="str">
        <f t="shared" si="30"/>
        <v/>
      </c>
      <c r="C507" s="15"/>
      <c r="D507" s="16"/>
      <c r="E507" s="15"/>
      <c r="S507" s="20"/>
    </row>
    <row r="508" spans="2:19" ht="75" customHeight="1" x14ac:dyDescent="0.2">
      <c r="B508" s="5" t="str">
        <f t="shared" si="30"/>
        <v/>
      </c>
      <c r="C508" s="15"/>
      <c r="D508" s="16"/>
      <c r="E508" s="15"/>
      <c r="S508" s="20"/>
    </row>
    <row r="509" spans="2:19" ht="75" customHeight="1" x14ac:dyDescent="0.2">
      <c r="B509" s="5" t="str">
        <f t="shared" si="30"/>
        <v/>
      </c>
      <c r="C509" s="15"/>
      <c r="D509" s="16"/>
      <c r="E509" s="15"/>
      <c r="S509" s="20"/>
    </row>
    <row r="510" spans="2:19" ht="75" customHeight="1" x14ac:dyDescent="0.2">
      <c r="B510" s="5" t="str">
        <f t="shared" si="30"/>
        <v/>
      </c>
      <c r="C510" s="15"/>
      <c r="D510" s="16"/>
      <c r="E510" s="15"/>
      <c r="S510" s="20"/>
    </row>
    <row r="511" spans="2:19" ht="75" customHeight="1" x14ac:dyDescent="0.2">
      <c r="B511" s="5" t="str">
        <f t="shared" si="30"/>
        <v/>
      </c>
      <c r="C511" s="15"/>
      <c r="D511" s="16"/>
      <c r="E511" s="15"/>
      <c r="S511" s="20"/>
    </row>
    <row r="512" spans="2:19" ht="75" customHeight="1" x14ac:dyDescent="0.2">
      <c r="B512" s="5" t="str">
        <f t="shared" si="30"/>
        <v/>
      </c>
      <c r="C512" s="15"/>
      <c r="D512" s="16"/>
      <c r="E512" s="15"/>
      <c r="S512" s="20"/>
    </row>
    <row r="513" spans="2:19" ht="75" customHeight="1" x14ac:dyDescent="0.2">
      <c r="B513" s="5" t="str">
        <f t="shared" si="30"/>
        <v/>
      </c>
      <c r="C513" s="15"/>
      <c r="D513" s="16"/>
      <c r="E513" s="15"/>
      <c r="S513" s="20"/>
    </row>
    <row r="514" spans="2:19" ht="75" customHeight="1" x14ac:dyDescent="0.2">
      <c r="B514" s="5" t="str">
        <f t="shared" si="30"/>
        <v/>
      </c>
      <c r="C514" s="15"/>
      <c r="D514" s="16"/>
      <c r="E514" s="15"/>
      <c r="S514" s="20"/>
    </row>
    <row r="515" spans="2:19" ht="75" customHeight="1" x14ac:dyDescent="0.2">
      <c r="B515" s="5" t="str">
        <f t="shared" si="30"/>
        <v/>
      </c>
      <c r="C515" s="15"/>
      <c r="D515" s="16"/>
      <c r="E515" s="15"/>
      <c r="S515" s="20"/>
    </row>
    <row r="516" spans="2:19" ht="75" customHeight="1" x14ac:dyDescent="0.2">
      <c r="B516" s="5" t="str">
        <f t="shared" si="30"/>
        <v/>
      </c>
      <c r="C516" s="15"/>
      <c r="D516" s="16"/>
      <c r="E516" s="15"/>
      <c r="S516" s="20"/>
    </row>
    <row r="517" spans="2:19" ht="75" customHeight="1" x14ac:dyDescent="0.2">
      <c r="B517" s="5" t="str">
        <f t="shared" si="30"/>
        <v/>
      </c>
      <c r="C517" s="15"/>
      <c r="D517" s="16"/>
      <c r="E517" s="15"/>
      <c r="S517" s="20"/>
    </row>
    <row r="518" spans="2:19" ht="75" customHeight="1" x14ac:dyDescent="0.2">
      <c r="B518" s="5" t="str">
        <f t="shared" si="30"/>
        <v/>
      </c>
      <c r="C518" s="15"/>
      <c r="D518" s="16"/>
      <c r="E518" s="15"/>
      <c r="S518" s="20"/>
    </row>
    <row r="519" spans="2:19" ht="75" customHeight="1" x14ac:dyDescent="0.2">
      <c r="B519" s="5" t="str">
        <f t="shared" si="30"/>
        <v/>
      </c>
      <c r="C519" s="15"/>
      <c r="D519" s="16"/>
      <c r="E519" s="15"/>
      <c r="S519" s="20"/>
    </row>
    <row r="520" spans="2:19" ht="75" customHeight="1" x14ac:dyDescent="0.2">
      <c r="B520" s="5" t="str">
        <f t="shared" si="30"/>
        <v/>
      </c>
      <c r="C520" s="15"/>
      <c r="D520" s="16"/>
      <c r="E520" s="15"/>
      <c r="S520" s="20"/>
    </row>
    <row r="521" spans="2:19" ht="75" customHeight="1" x14ac:dyDescent="0.2">
      <c r="B521" s="5" t="str">
        <f t="shared" si="30"/>
        <v/>
      </c>
      <c r="C521" s="15"/>
      <c r="D521" s="16"/>
      <c r="E521" s="15"/>
      <c r="S521" s="20"/>
    </row>
    <row r="522" spans="2:19" ht="75" customHeight="1" x14ac:dyDescent="0.2">
      <c r="B522" s="5" t="str">
        <f t="shared" si="30"/>
        <v/>
      </c>
      <c r="C522" s="15"/>
      <c r="D522" s="16"/>
      <c r="E522" s="15"/>
      <c r="S522" s="20"/>
    </row>
    <row r="523" spans="2:19" ht="75" customHeight="1" x14ac:dyDescent="0.2">
      <c r="B523" s="5" t="str">
        <f t="shared" si="30"/>
        <v/>
      </c>
      <c r="C523" s="15"/>
      <c r="D523" s="16"/>
      <c r="E523" s="15"/>
      <c r="S523" s="20"/>
    </row>
    <row r="524" spans="2:19" ht="75" customHeight="1" x14ac:dyDescent="0.2">
      <c r="B524" s="5" t="str">
        <f t="shared" ref="B524:B587" si="31">+LEFT(C524,13)</f>
        <v/>
      </c>
      <c r="C524" s="15"/>
      <c r="D524" s="16"/>
      <c r="E524" s="15"/>
      <c r="S524" s="20"/>
    </row>
    <row r="525" spans="2:19" ht="75" customHeight="1" x14ac:dyDescent="0.2">
      <c r="B525" s="5" t="str">
        <f t="shared" si="31"/>
        <v/>
      </c>
      <c r="C525" s="15"/>
      <c r="D525" s="16"/>
      <c r="E525" s="15"/>
      <c r="S525" s="20"/>
    </row>
    <row r="526" spans="2:19" ht="75" customHeight="1" x14ac:dyDescent="0.2">
      <c r="B526" s="5" t="str">
        <f t="shared" si="31"/>
        <v/>
      </c>
      <c r="C526" s="15"/>
      <c r="D526" s="16"/>
      <c r="E526" s="15"/>
      <c r="S526" s="20"/>
    </row>
    <row r="527" spans="2:19" ht="75" customHeight="1" x14ac:dyDescent="0.2">
      <c r="B527" s="5" t="str">
        <f t="shared" si="31"/>
        <v/>
      </c>
      <c r="C527" s="15"/>
      <c r="D527" s="16"/>
      <c r="E527" s="15"/>
      <c r="S527" s="20"/>
    </row>
    <row r="528" spans="2:19" ht="75" customHeight="1" x14ac:dyDescent="0.2">
      <c r="B528" s="5" t="str">
        <f t="shared" si="31"/>
        <v/>
      </c>
      <c r="C528" s="15"/>
      <c r="D528" s="16"/>
      <c r="E528" s="15"/>
      <c r="S528" s="20"/>
    </row>
    <row r="529" spans="2:19" ht="75" customHeight="1" x14ac:dyDescent="0.2">
      <c r="B529" s="5" t="str">
        <f t="shared" si="31"/>
        <v/>
      </c>
      <c r="C529" s="15"/>
      <c r="D529" s="16"/>
      <c r="E529" s="15"/>
      <c r="S529" s="20"/>
    </row>
    <row r="530" spans="2:19" ht="75" customHeight="1" x14ac:dyDescent="0.2">
      <c r="B530" s="5" t="str">
        <f t="shared" si="31"/>
        <v/>
      </c>
      <c r="C530" s="15"/>
      <c r="D530" s="16"/>
      <c r="E530" s="15"/>
      <c r="S530" s="20"/>
    </row>
    <row r="531" spans="2:19" ht="75" customHeight="1" x14ac:dyDescent="0.2">
      <c r="B531" s="5" t="str">
        <f t="shared" si="31"/>
        <v/>
      </c>
      <c r="C531" s="15"/>
      <c r="D531" s="16"/>
      <c r="E531" s="15"/>
      <c r="S531" s="20"/>
    </row>
    <row r="532" spans="2:19" ht="75" customHeight="1" x14ac:dyDescent="0.2">
      <c r="B532" s="5" t="str">
        <f t="shared" si="31"/>
        <v/>
      </c>
      <c r="C532" s="15"/>
      <c r="D532" s="16"/>
      <c r="E532" s="15"/>
      <c r="S532" s="20"/>
    </row>
    <row r="533" spans="2:19" ht="75" customHeight="1" x14ac:dyDescent="0.2">
      <c r="B533" s="5" t="str">
        <f t="shared" si="31"/>
        <v/>
      </c>
      <c r="C533" s="15"/>
      <c r="D533" s="16"/>
      <c r="E533" s="15"/>
      <c r="S533" s="20"/>
    </row>
    <row r="534" spans="2:19" ht="75" customHeight="1" x14ac:dyDescent="0.2">
      <c r="B534" s="5" t="str">
        <f t="shared" si="31"/>
        <v/>
      </c>
      <c r="C534" s="15"/>
      <c r="D534" s="16"/>
      <c r="E534" s="15"/>
      <c r="S534" s="20"/>
    </row>
    <row r="535" spans="2:19" ht="75" customHeight="1" x14ac:dyDescent="0.2">
      <c r="B535" s="5" t="str">
        <f t="shared" si="31"/>
        <v/>
      </c>
      <c r="C535" s="15"/>
      <c r="D535" s="16"/>
      <c r="E535" s="15"/>
      <c r="S535" s="20"/>
    </row>
    <row r="536" spans="2:19" ht="75" customHeight="1" x14ac:dyDescent="0.2">
      <c r="B536" s="5" t="str">
        <f t="shared" si="31"/>
        <v/>
      </c>
      <c r="C536" s="15"/>
      <c r="D536" s="16"/>
      <c r="E536" s="15"/>
      <c r="S536" s="20"/>
    </row>
    <row r="537" spans="2:19" ht="75" customHeight="1" x14ac:dyDescent="0.2">
      <c r="B537" s="5" t="str">
        <f t="shared" si="31"/>
        <v/>
      </c>
      <c r="C537" s="15"/>
      <c r="D537" s="16"/>
      <c r="E537" s="15"/>
      <c r="S537" s="20"/>
    </row>
    <row r="538" spans="2:19" ht="75" customHeight="1" x14ac:dyDescent="0.2">
      <c r="B538" s="5" t="str">
        <f t="shared" si="31"/>
        <v/>
      </c>
      <c r="C538" s="15"/>
      <c r="D538" s="16"/>
      <c r="E538" s="15"/>
      <c r="S538" s="20"/>
    </row>
    <row r="539" spans="2:19" ht="75" customHeight="1" x14ac:dyDescent="0.2">
      <c r="B539" s="5" t="str">
        <f t="shared" si="31"/>
        <v/>
      </c>
      <c r="C539" s="15"/>
      <c r="D539" s="16"/>
      <c r="E539" s="15"/>
      <c r="S539" s="20"/>
    </row>
    <row r="540" spans="2:19" ht="75" customHeight="1" x14ac:dyDescent="0.2">
      <c r="B540" s="5" t="str">
        <f t="shared" si="31"/>
        <v/>
      </c>
      <c r="C540" s="15"/>
      <c r="D540" s="16"/>
      <c r="E540" s="15"/>
      <c r="S540" s="20"/>
    </row>
    <row r="541" spans="2:19" ht="75" customHeight="1" x14ac:dyDescent="0.2">
      <c r="B541" s="5" t="str">
        <f t="shared" si="31"/>
        <v/>
      </c>
      <c r="E541" s="15"/>
      <c r="S541" s="20"/>
    </row>
    <row r="542" spans="2:19" ht="75" customHeight="1" x14ac:dyDescent="0.2">
      <c r="B542" s="5" t="str">
        <f t="shared" si="31"/>
        <v/>
      </c>
      <c r="E542" s="15"/>
      <c r="S542" s="20"/>
    </row>
    <row r="543" spans="2:19" ht="75" customHeight="1" x14ac:dyDescent="0.2">
      <c r="B543" s="5" t="str">
        <f t="shared" si="31"/>
        <v/>
      </c>
      <c r="E543" s="15"/>
      <c r="S543" s="20"/>
    </row>
    <row r="544" spans="2:19" ht="75" customHeight="1" x14ac:dyDescent="0.2">
      <c r="B544" s="5" t="str">
        <f t="shared" si="31"/>
        <v/>
      </c>
      <c r="E544" s="15"/>
      <c r="S544" s="20"/>
    </row>
    <row r="545" spans="2:19" ht="75" customHeight="1" x14ac:dyDescent="0.2">
      <c r="B545" s="5" t="str">
        <f t="shared" si="31"/>
        <v/>
      </c>
      <c r="E545" s="15"/>
      <c r="S545" s="20"/>
    </row>
    <row r="546" spans="2:19" ht="75" customHeight="1" x14ac:dyDescent="0.2">
      <c r="B546" s="5" t="str">
        <f t="shared" si="31"/>
        <v/>
      </c>
      <c r="E546" s="15"/>
      <c r="S546" s="20"/>
    </row>
    <row r="547" spans="2:19" ht="75" customHeight="1" x14ac:dyDescent="0.2">
      <c r="B547" s="5" t="str">
        <f t="shared" si="31"/>
        <v/>
      </c>
      <c r="E547" s="15"/>
      <c r="S547" s="20"/>
    </row>
    <row r="548" spans="2:19" ht="75" customHeight="1" x14ac:dyDescent="0.2">
      <c r="B548" s="5" t="str">
        <f t="shared" si="31"/>
        <v/>
      </c>
      <c r="E548" s="15"/>
      <c r="S548" s="20"/>
    </row>
    <row r="549" spans="2:19" ht="75" customHeight="1" x14ac:dyDescent="0.2">
      <c r="B549" s="5" t="str">
        <f t="shared" si="31"/>
        <v/>
      </c>
      <c r="E549" s="15"/>
      <c r="S549" s="20"/>
    </row>
    <row r="550" spans="2:19" ht="75" customHeight="1" x14ac:dyDescent="0.2">
      <c r="B550" s="5" t="str">
        <f t="shared" si="31"/>
        <v/>
      </c>
      <c r="E550" s="15"/>
      <c r="S550" s="20"/>
    </row>
    <row r="551" spans="2:19" ht="75" customHeight="1" x14ac:dyDescent="0.2">
      <c r="B551" s="5" t="str">
        <f t="shared" si="31"/>
        <v/>
      </c>
      <c r="E551" s="15"/>
      <c r="S551" s="20"/>
    </row>
    <row r="552" spans="2:19" ht="75" customHeight="1" x14ac:dyDescent="0.2">
      <c r="B552" s="5" t="str">
        <f t="shared" si="31"/>
        <v/>
      </c>
      <c r="E552" s="15"/>
      <c r="S552" s="20"/>
    </row>
    <row r="553" spans="2:19" ht="75" customHeight="1" x14ac:dyDescent="0.2">
      <c r="B553" s="5" t="str">
        <f t="shared" si="31"/>
        <v/>
      </c>
      <c r="E553" s="15"/>
      <c r="S553" s="20"/>
    </row>
    <row r="554" spans="2:19" ht="75" customHeight="1" x14ac:dyDescent="0.2">
      <c r="B554" s="5" t="str">
        <f t="shared" si="31"/>
        <v/>
      </c>
      <c r="E554" s="15"/>
      <c r="S554" s="20"/>
    </row>
    <row r="555" spans="2:19" ht="75" customHeight="1" x14ac:dyDescent="0.2">
      <c r="B555" s="5" t="str">
        <f t="shared" si="31"/>
        <v/>
      </c>
      <c r="E555" s="15"/>
      <c r="S555" s="20"/>
    </row>
    <row r="556" spans="2:19" ht="75" customHeight="1" x14ac:dyDescent="0.2">
      <c r="B556" s="5" t="str">
        <f t="shared" si="31"/>
        <v/>
      </c>
      <c r="E556" s="15"/>
      <c r="S556" s="20"/>
    </row>
    <row r="557" spans="2:19" ht="75" customHeight="1" x14ac:dyDescent="0.2">
      <c r="B557" s="5" t="str">
        <f t="shared" si="31"/>
        <v/>
      </c>
      <c r="E557" s="15"/>
      <c r="S557" s="20"/>
    </row>
    <row r="558" spans="2:19" ht="75" customHeight="1" x14ac:dyDescent="0.2">
      <c r="B558" s="5" t="str">
        <f t="shared" si="31"/>
        <v/>
      </c>
      <c r="E558" s="15"/>
      <c r="S558" s="20"/>
    </row>
    <row r="559" spans="2:19" ht="75" customHeight="1" x14ac:dyDescent="0.2">
      <c r="B559" s="5" t="str">
        <f t="shared" si="31"/>
        <v/>
      </c>
      <c r="E559" s="15"/>
      <c r="S559" s="20"/>
    </row>
    <row r="560" spans="2:19" ht="75" customHeight="1" x14ac:dyDescent="0.2">
      <c r="B560" s="5" t="str">
        <f t="shared" si="31"/>
        <v/>
      </c>
      <c r="E560" s="15"/>
      <c r="S560" s="20"/>
    </row>
    <row r="561" spans="2:19" ht="75" customHeight="1" x14ac:dyDescent="0.2">
      <c r="B561" s="5" t="str">
        <f t="shared" si="31"/>
        <v/>
      </c>
      <c r="E561" s="15"/>
      <c r="S561" s="20"/>
    </row>
    <row r="562" spans="2:19" ht="75" customHeight="1" x14ac:dyDescent="0.2">
      <c r="B562" s="5" t="str">
        <f t="shared" si="31"/>
        <v/>
      </c>
      <c r="E562" s="15"/>
      <c r="S562" s="20"/>
    </row>
    <row r="563" spans="2:19" ht="75" customHeight="1" x14ac:dyDescent="0.2">
      <c r="B563" s="5" t="str">
        <f t="shared" si="31"/>
        <v/>
      </c>
      <c r="E563" s="15"/>
      <c r="S563" s="20"/>
    </row>
    <row r="564" spans="2:19" ht="75" customHeight="1" x14ac:dyDescent="0.2">
      <c r="B564" s="5" t="str">
        <f t="shared" si="31"/>
        <v/>
      </c>
      <c r="E564" s="15"/>
      <c r="S564" s="20"/>
    </row>
    <row r="565" spans="2:19" ht="75" customHeight="1" x14ac:dyDescent="0.2">
      <c r="B565" s="5" t="str">
        <f t="shared" si="31"/>
        <v/>
      </c>
      <c r="E565" s="15"/>
      <c r="S565" s="20"/>
    </row>
    <row r="566" spans="2:19" ht="75" customHeight="1" x14ac:dyDescent="0.2">
      <c r="B566" s="5" t="str">
        <f t="shared" si="31"/>
        <v/>
      </c>
      <c r="E566" s="15"/>
      <c r="S566" s="20"/>
    </row>
    <row r="567" spans="2:19" ht="75" customHeight="1" x14ac:dyDescent="0.2">
      <c r="B567" s="5" t="str">
        <f t="shared" si="31"/>
        <v/>
      </c>
      <c r="E567" s="15"/>
      <c r="S567" s="20"/>
    </row>
    <row r="568" spans="2:19" ht="75" customHeight="1" x14ac:dyDescent="0.2">
      <c r="B568" s="5" t="str">
        <f t="shared" si="31"/>
        <v/>
      </c>
      <c r="E568" s="15"/>
      <c r="S568" s="20"/>
    </row>
    <row r="569" spans="2:19" ht="75" customHeight="1" x14ac:dyDescent="0.2">
      <c r="B569" s="5" t="str">
        <f t="shared" si="31"/>
        <v/>
      </c>
      <c r="E569" s="15"/>
      <c r="S569" s="20"/>
    </row>
    <row r="570" spans="2:19" ht="75" customHeight="1" x14ac:dyDescent="0.2">
      <c r="B570" s="5" t="str">
        <f t="shared" si="31"/>
        <v/>
      </c>
      <c r="E570" s="15"/>
      <c r="S570" s="20"/>
    </row>
    <row r="571" spans="2:19" ht="75" customHeight="1" x14ac:dyDescent="0.2">
      <c r="B571" s="5" t="str">
        <f t="shared" si="31"/>
        <v/>
      </c>
      <c r="E571" s="15"/>
      <c r="S571" s="20"/>
    </row>
    <row r="572" spans="2:19" ht="75" customHeight="1" x14ac:dyDescent="0.2">
      <c r="B572" s="5" t="str">
        <f t="shared" si="31"/>
        <v/>
      </c>
      <c r="E572" s="15"/>
      <c r="S572" s="20"/>
    </row>
    <row r="573" spans="2:19" ht="75" customHeight="1" x14ac:dyDescent="0.2">
      <c r="B573" s="5" t="str">
        <f t="shared" si="31"/>
        <v/>
      </c>
      <c r="E573" s="15"/>
      <c r="S573" s="20"/>
    </row>
    <row r="574" spans="2:19" ht="75" customHeight="1" x14ac:dyDescent="0.2">
      <c r="B574" s="5" t="str">
        <f t="shared" si="31"/>
        <v/>
      </c>
      <c r="E574" s="15"/>
      <c r="S574" s="20"/>
    </row>
    <row r="575" spans="2:19" ht="75" customHeight="1" x14ac:dyDescent="0.2">
      <c r="B575" s="5" t="str">
        <f t="shared" si="31"/>
        <v/>
      </c>
      <c r="E575" s="15"/>
      <c r="S575" s="20"/>
    </row>
    <row r="576" spans="2:19" ht="75" customHeight="1" x14ac:dyDescent="0.2">
      <c r="B576" s="5" t="str">
        <f t="shared" si="31"/>
        <v/>
      </c>
      <c r="E576" s="15"/>
      <c r="S576" s="20"/>
    </row>
    <row r="577" spans="2:19" ht="75" customHeight="1" x14ac:dyDescent="0.2">
      <c r="B577" s="5" t="str">
        <f t="shared" si="31"/>
        <v/>
      </c>
      <c r="E577" s="15"/>
      <c r="S577" s="20"/>
    </row>
    <row r="578" spans="2:19" ht="75" customHeight="1" x14ac:dyDescent="0.2">
      <c r="B578" s="5" t="str">
        <f t="shared" si="31"/>
        <v/>
      </c>
      <c r="E578" s="15"/>
      <c r="S578" s="20"/>
    </row>
    <row r="579" spans="2:19" ht="75" customHeight="1" x14ac:dyDescent="0.2">
      <c r="B579" s="5" t="str">
        <f t="shared" si="31"/>
        <v/>
      </c>
      <c r="E579" s="15"/>
      <c r="S579" s="20"/>
    </row>
    <row r="580" spans="2:19" ht="75" customHeight="1" x14ac:dyDescent="0.2">
      <c r="B580" s="5" t="str">
        <f t="shared" si="31"/>
        <v/>
      </c>
      <c r="E580" s="15"/>
      <c r="S580" s="20"/>
    </row>
    <row r="581" spans="2:19" ht="75" customHeight="1" x14ac:dyDescent="0.2">
      <c r="B581" s="5" t="str">
        <f t="shared" si="31"/>
        <v/>
      </c>
      <c r="E581" s="15"/>
      <c r="S581" s="20"/>
    </row>
    <row r="582" spans="2:19" ht="75" customHeight="1" x14ac:dyDescent="0.2">
      <c r="B582" s="5" t="str">
        <f t="shared" si="31"/>
        <v/>
      </c>
      <c r="E582" s="15"/>
      <c r="S582" s="20"/>
    </row>
    <row r="583" spans="2:19" ht="75" customHeight="1" x14ac:dyDescent="0.2">
      <c r="B583" s="5" t="str">
        <f t="shared" si="31"/>
        <v/>
      </c>
      <c r="E583" s="15"/>
      <c r="S583" s="20"/>
    </row>
    <row r="584" spans="2:19" ht="75" customHeight="1" x14ac:dyDescent="0.2">
      <c r="B584" s="5" t="str">
        <f t="shared" si="31"/>
        <v/>
      </c>
      <c r="E584" s="15"/>
      <c r="S584" s="20"/>
    </row>
    <row r="585" spans="2:19" ht="75" customHeight="1" x14ac:dyDescent="0.2">
      <c r="B585" s="5" t="str">
        <f t="shared" si="31"/>
        <v/>
      </c>
      <c r="E585" s="15"/>
      <c r="S585" s="20"/>
    </row>
    <row r="586" spans="2:19" ht="75" customHeight="1" x14ac:dyDescent="0.2">
      <c r="B586" s="5" t="str">
        <f t="shared" si="31"/>
        <v/>
      </c>
      <c r="E586" s="15"/>
      <c r="S586" s="20"/>
    </row>
    <row r="587" spans="2:19" ht="75" customHeight="1" x14ac:dyDescent="0.2">
      <c r="B587" s="5" t="str">
        <f t="shared" si="31"/>
        <v/>
      </c>
      <c r="E587" s="15"/>
      <c r="S587" s="20"/>
    </row>
    <row r="588" spans="2:19" ht="75" customHeight="1" x14ac:dyDescent="0.2">
      <c r="B588" s="5" t="str">
        <f t="shared" ref="B588:B635" si="32">+LEFT(C588,13)</f>
        <v/>
      </c>
      <c r="E588" s="15"/>
      <c r="S588" s="20"/>
    </row>
    <row r="589" spans="2:19" ht="75" customHeight="1" x14ac:dyDescent="0.2">
      <c r="B589" s="5" t="str">
        <f t="shared" si="32"/>
        <v/>
      </c>
      <c r="E589" s="15"/>
      <c r="S589" s="20"/>
    </row>
    <row r="590" spans="2:19" ht="75" customHeight="1" x14ac:dyDescent="0.2">
      <c r="B590" s="5" t="str">
        <f t="shared" si="32"/>
        <v/>
      </c>
      <c r="E590" s="15"/>
      <c r="S590" s="20"/>
    </row>
    <row r="591" spans="2:19" ht="75" customHeight="1" x14ac:dyDescent="0.2">
      <c r="B591" s="5" t="str">
        <f t="shared" si="32"/>
        <v/>
      </c>
      <c r="E591" s="15"/>
      <c r="S591" s="20"/>
    </row>
    <row r="592" spans="2:19" ht="75" customHeight="1" x14ac:dyDescent="0.2">
      <c r="B592" s="5" t="str">
        <f t="shared" si="32"/>
        <v/>
      </c>
      <c r="E592" s="15"/>
      <c r="S592" s="20"/>
    </row>
    <row r="593" spans="2:19" ht="75" customHeight="1" x14ac:dyDescent="0.2">
      <c r="B593" s="5" t="str">
        <f t="shared" si="32"/>
        <v/>
      </c>
      <c r="E593" s="15"/>
      <c r="S593" s="20"/>
    </row>
    <row r="594" spans="2:19" ht="75" customHeight="1" x14ac:dyDescent="0.2">
      <c r="B594" s="5" t="str">
        <f t="shared" si="32"/>
        <v/>
      </c>
      <c r="E594" s="15"/>
      <c r="S594" s="20"/>
    </row>
    <row r="595" spans="2:19" ht="75" customHeight="1" x14ac:dyDescent="0.2">
      <c r="B595" s="5" t="str">
        <f t="shared" si="32"/>
        <v/>
      </c>
      <c r="E595" s="15"/>
      <c r="S595" s="20"/>
    </row>
    <row r="596" spans="2:19" ht="75" customHeight="1" x14ac:dyDescent="0.2">
      <c r="B596" s="5" t="str">
        <f t="shared" si="32"/>
        <v/>
      </c>
      <c r="E596" s="15"/>
      <c r="S596" s="20"/>
    </row>
    <row r="597" spans="2:19" ht="75" customHeight="1" x14ac:dyDescent="0.2">
      <c r="B597" s="5" t="str">
        <f t="shared" si="32"/>
        <v/>
      </c>
      <c r="E597" s="15"/>
      <c r="S597" s="20"/>
    </row>
    <row r="598" spans="2:19" ht="75" customHeight="1" x14ac:dyDescent="0.2">
      <c r="B598" s="5" t="str">
        <f t="shared" si="32"/>
        <v/>
      </c>
      <c r="E598" s="15"/>
      <c r="S598" s="20"/>
    </row>
    <row r="599" spans="2:19" ht="75" customHeight="1" x14ac:dyDescent="0.2">
      <c r="B599" s="5" t="str">
        <f t="shared" si="32"/>
        <v/>
      </c>
      <c r="E599" s="15"/>
      <c r="S599" s="20"/>
    </row>
    <row r="600" spans="2:19" ht="75" customHeight="1" x14ac:dyDescent="0.2">
      <c r="B600" s="5" t="str">
        <f t="shared" si="32"/>
        <v/>
      </c>
      <c r="E600" s="15"/>
      <c r="S600" s="20"/>
    </row>
    <row r="601" spans="2:19" ht="75" customHeight="1" x14ac:dyDescent="0.2">
      <c r="B601" s="5" t="str">
        <f t="shared" si="32"/>
        <v/>
      </c>
      <c r="E601" s="15"/>
      <c r="S601" s="20"/>
    </row>
    <row r="602" spans="2:19" ht="75" customHeight="1" x14ac:dyDescent="0.2">
      <c r="B602" s="5" t="str">
        <f t="shared" si="32"/>
        <v/>
      </c>
      <c r="E602" s="15"/>
      <c r="S602" s="20"/>
    </row>
    <row r="603" spans="2:19" ht="75" customHeight="1" x14ac:dyDescent="0.2">
      <c r="B603" s="5" t="str">
        <f t="shared" si="32"/>
        <v/>
      </c>
      <c r="E603" s="15"/>
      <c r="S603" s="20"/>
    </row>
    <row r="604" spans="2:19" ht="75" customHeight="1" x14ac:dyDescent="0.2">
      <c r="B604" s="5" t="str">
        <f t="shared" si="32"/>
        <v/>
      </c>
      <c r="E604" s="15"/>
      <c r="S604" s="20"/>
    </row>
    <row r="605" spans="2:19" ht="75" customHeight="1" x14ac:dyDescent="0.2">
      <c r="B605" s="5" t="str">
        <f t="shared" si="32"/>
        <v/>
      </c>
      <c r="E605" s="15"/>
      <c r="S605" s="20"/>
    </row>
    <row r="606" spans="2:19" ht="75" customHeight="1" x14ac:dyDescent="0.2">
      <c r="B606" s="5" t="str">
        <f t="shared" si="32"/>
        <v/>
      </c>
      <c r="E606" s="15"/>
      <c r="S606" s="20"/>
    </row>
    <row r="607" spans="2:19" ht="75" customHeight="1" x14ac:dyDescent="0.2">
      <c r="B607" s="5" t="str">
        <f t="shared" si="32"/>
        <v/>
      </c>
      <c r="E607" s="15"/>
      <c r="S607" s="20"/>
    </row>
    <row r="608" spans="2:19" ht="75" customHeight="1" x14ac:dyDescent="0.2">
      <c r="B608" s="5" t="str">
        <f t="shared" si="32"/>
        <v/>
      </c>
      <c r="E608" s="15"/>
      <c r="S608" s="20"/>
    </row>
    <row r="609" spans="2:19" ht="75" customHeight="1" x14ac:dyDescent="0.2">
      <c r="B609" s="5" t="str">
        <f t="shared" si="32"/>
        <v/>
      </c>
      <c r="E609" s="15"/>
      <c r="S609" s="20"/>
    </row>
    <row r="610" spans="2:19" ht="75" customHeight="1" x14ac:dyDescent="0.2">
      <c r="B610" s="5" t="str">
        <f t="shared" si="32"/>
        <v/>
      </c>
      <c r="E610" s="15"/>
      <c r="S610" s="20"/>
    </row>
    <row r="611" spans="2:19" ht="75" customHeight="1" x14ac:dyDescent="0.2">
      <c r="B611" s="5" t="str">
        <f t="shared" si="32"/>
        <v/>
      </c>
      <c r="E611" s="15"/>
      <c r="S611" s="20"/>
    </row>
    <row r="612" spans="2:19" ht="75" customHeight="1" x14ac:dyDescent="0.2">
      <c r="B612" s="5" t="str">
        <f t="shared" si="32"/>
        <v/>
      </c>
      <c r="E612" s="15"/>
      <c r="S612" s="20"/>
    </row>
    <row r="613" spans="2:19" ht="75" customHeight="1" x14ac:dyDescent="0.2">
      <c r="B613" s="5" t="str">
        <f t="shared" si="32"/>
        <v/>
      </c>
      <c r="E613" s="15"/>
      <c r="S613" s="20"/>
    </row>
    <row r="614" spans="2:19" ht="75" customHeight="1" x14ac:dyDescent="0.2">
      <c r="B614" s="5" t="str">
        <f t="shared" si="32"/>
        <v/>
      </c>
      <c r="E614" s="15"/>
      <c r="S614" s="20"/>
    </row>
    <row r="615" spans="2:19" ht="75" customHeight="1" x14ac:dyDescent="0.2">
      <c r="B615" s="5" t="str">
        <f t="shared" si="32"/>
        <v/>
      </c>
      <c r="S615" s="20"/>
    </row>
    <row r="616" spans="2:19" ht="75" customHeight="1" x14ac:dyDescent="0.2">
      <c r="B616" s="5" t="str">
        <f t="shared" si="32"/>
        <v/>
      </c>
      <c r="S616" s="20"/>
    </row>
    <row r="617" spans="2:19" ht="75" customHeight="1" x14ac:dyDescent="0.2">
      <c r="B617" s="5" t="str">
        <f t="shared" si="32"/>
        <v/>
      </c>
      <c r="S617" s="20"/>
    </row>
    <row r="618" spans="2:19" ht="75" customHeight="1" x14ac:dyDescent="0.2">
      <c r="B618" s="5" t="str">
        <f t="shared" si="32"/>
        <v/>
      </c>
      <c r="S618" s="20"/>
    </row>
    <row r="619" spans="2:19" ht="75" customHeight="1" x14ac:dyDescent="0.2">
      <c r="B619" s="5" t="str">
        <f t="shared" si="32"/>
        <v/>
      </c>
      <c r="S619" s="20"/>
    </row>
    <row r="620" spans="2:19" ht="75" customHeight="1" x14ac:dyDescent="0.2">
      <c r="B620" s="5" t="str">
        <f t="shared" si="32"/>
        <v/>
      </c>
      <c r="S620" s="20"/>
    </row>
    <row r="621" spans="2:19" ht="75" customHeight="1" x14ac:dyDescent="0.2">
      <c r="B621" s="5" t="str">
        <f t="shared" si="32"/>
        <v/>
      </c>
      <c r="S621" s="20"/>
    </row>
    <row r="622" spans="2:19" ht="75" customHeight="1" x14ac:dyDescent="0.2">
      <c r="B622" s="5" t="str">
        <f t="shared" si="32"/>
        <v/>
      </c>
      <c r="S622" s="20"/>
    </row>
    <row r="623" spans="2:19" ht="75" customHeight="1" x14ac:dyDescent="0.2">
      <c r="B623" s="5" t="str">
        <f t="shared" si="32"/>
        <v/>
      </c>
      <c r="S623" s="20"/>
    </row>
    <row r="624" spans="2:19" ht="75" customHeight="1" x14ac:dyDescent="0.2">
      <c r="B624" s="5" t="str">
        <f t="shared" si="32"/>
        <v/>
      </c>
      <c r="S624" s="20"/>
    </row>
    <row r="625" spans="2:19" ht="75" customHeight="1" x14ac:dyDescent="0.2">
      <c r="B625" s="5" t="str">
        <f t="shared" si="32"/>
        <v/>
      </c>
      <c r="S625" s="20"/>
    </row>
    <row r="626" spans="2:19" ht="75" customHeight="1" x14ac:dyDescent="0.2">
      <c r="B626" s="5" t="str">
        <f t="shared" si="32"/>
        <v/>
      </c>
      <c r="S626" s="20"/>
    </row>
    <row r="627" spans="2:19" ht="75" customHeight="1" x14ac:dyDescent="0.2">
      <c r="B627" s="5" t="str">
        <f t="shared" si="32"/>
        <v/>
      </c>
      <c r="S627" s="20"/>
    </row>
    <row r="628" spans="2:19" ht="75" customHeight="1" x14ac:dyDescent="0.2">
      <c r="B628" s="5" t="str">
        <f t="shared" si="32"/>
        <v/>
      </c>
      <c r="S628" s="20"/>
    </row>
    <row r="629" spans="2:19" ht="75" customHeight="1" x14ac:dyDescent="0.2">
      <c r="B629" s="5" t="str">
        <f t="shared" si="32"/>
        <v/>
      </c>
      <c r="S629" s="20"/>
    </row>
    <row r="630" spans="2:19" ht="75" customHeight="1" x14ac:dyDescent="0.2">
      <c r="B630" s="5" t="str">
        <f t="shared" si="32"/>
        <v/>
      </c>
      <c r="S630" s="20"/>
    </row>
    <row r="631" spans="2:19" ht="75" customHeight="1" x14ac:dyDescent="0.2">
      <c r="B631" s="5" t="str">
        <f t="shared" si="32"/>
        <v/>
      </c>
      <c r="S631" s="20"/>
    </row>
    <row r="632" spans="2:19" ht="75" customHeight="1" x14ac:dyDescent="0.2">
      <c r="B632" s="5" t="str">
        <f t="shared" si="32"/>
        <v/>
      </c>
      <c r="S632" s="20"/>
    </row>
    <row r="633" spans="2:19" ht="75" customHeight="1" x14ac:dyDescent="0.2">
      <c r="B633" s="5" t="str">
        <f t="shared" si="32"/>
        <v/>
      </c>
      <c r="S633" s="20"/>
    </row>
    <row r="634" spans="2:19" ht="75" customHeight="1" x14ac:dyDescent="0.2">
      <c r="B634" s="5" t="str">
        <f t="shared" si="32"/>
        <v/>
      </c>
      <c r="S634" s="20"/>
    </row>
    <row r="635" spans="2:19" ht="75" customHeight="1" x14ac:dyDescent="0.2">
      <c r="B635" s="5" t="str">
        <f t="shared" si="32"/>
        <v/>
      </c>
      <c r="S635" s="20"/>
    </row>
  </sheetData>
  <autoFilter ref="B1:AQ635" xr:uid="{3BBE1726-12D4-4FE9-8A04-140372B9DCA3}"/>
  <mergeCells count="21">
    <mergeCell ref="D2:F2"/>
    <mergeCell ref="D3:F3"/>
    <mergeCell ref="C4:S4"/>
    <mergeCell ref="C6:C9"/>
    <mergeCell ref="D6:D9"/>
    <mergeCell ref="E6:E9"/>
    <mergeCell ref="F6:F9"/>
    <mergeCell ref="G6:I6"/>
    <mergeCell ref="J6:N6"/>
    <mergeCell ref="O6:R6"/>
    <mergeCell ref="S8:S9"/>
    <mergeCell ref="G7:I7"/>
    <mergeCell ref="J7:N7"/>
    <mergeCell ref="O7:R7"/>
    <mergeCell ref="G8:H8"/>
    <mergeCell ref="I8:I9"/>
    <mergeCell ref="J8:K8"/>
    <mergeCell ref="L8:M8"/>
    <mergeCell ref="N8:N9"/>
    <mergeCell ref="O8:P8"/>
    <mergeCell ref="R8:R9"/>
  </mergeCells>
  <conditionalFormatting sqref="F193">
    <cfRule type="containsText" dxfId="3" priority="1" stopIfTrue="1" operator="containsText" text="Secretaría de Gestión del Riesgo">
      <formula>NOT(ISERROR(SEARCH("Secretaría de Gestión del Riesgo",F193)))</formula>
    </cfRule>
  </conditionalFormatting>
  <conditionalFormatting sqref="F374">
    <cfRule type="containsText" dxfId="2" priority="2" stopIfTrue="1" operator="containsText" text="Secretaría de Gestión del Riesgo">
      <formula>NOT(ISERROR(SEARCH("Secretaría de Gestión del Riesgo",F374)))</formula>
    </cfRule>
  </conditionalFormatting>
  <dataValidations count="2">
    <dataValidation type="whole" allowBlank="1" showInputMessage="1" showErrorMessage="1" sqref="Q65546:Q65871 JE65546:JE65871 TA65546:TA65871 ACW65546:ACW65871 AMS65546:AMS65871 AWO65546:AWO65871 BGK65546:BGK65871 BQG65546:BQG65871 CAC65546:CAC65871 CJY65546:CJY65871 CTU65546:CTU65871 DDQ65546:DDQ65871 DNM65546:DNM65871 DXI65546:DXI65871 EHE65546:EHE65871 ERA65546:ERA65871 FAW65546:FAW65871 FKS65546:FKS65871 FUO65546:FUO65871 GEK65546:GEK65871 GOG65546:GOG65871 GYC65546:GYC65871 HHY65546:HHY65871 HRU65546:HRU65871 IBQ65546:IBQ65871 ILM65546:ILM65871 IVI65546:IVI65871 JFE65546:JFE65871 JPA65546:JPA65871 JYW65546:JYW65871 KIS65546:KIS65871 KSO65546:KSO65871 LCK65546:LCK65871 LMG65546:LMG65871 LWC65546:LWC65871 MFY65546:MFY65871 MPU65546:MPU65871 MZQ65546:MZQ65871 NJM65546:NJM65871 NTI65546:NTI65871 ODE65546:ODE65871 ONA65546:ONA65871 OWW65546:OWW65871 PGS65546:PGS65871 PQO65546:PQO65871 QAK65546:QAK65871 QKG65546:QKG65871 QUC65546:QUC65871 RDY65546:RDY65871 RNU65546:RNU65871 RXQ65546:RXQ65871 SHM65546:SHM65871 SRI65546:SRI65871 TBE65546:TBE65871 TLA65546:TLA65871 TUW65546:TUW65871 UES65546:UES65871 UOO65546:UOO65871 UYK65546:UYK65871 VIG65546:VIG65871 VSC65546:VSC65871 WBY65546:WBY65871 WLU65546:WLU65871 WVQ65546:WVQ65871 Q131082:Q131407 JE131082:JE131407 TA131082:TA131407 ACW131082:ACW131407 AMS131082:AMS131407 AWO131082:AWO131407 BGK131082:BGK131407 BQG131082:BQG131407 CAC131082:CAC131407 CJY131082:CJY131407 CTU131082:CTU131407 DDQ131082:DDQ131407 DNM131082:DNM131407 DXI131082:DXI131407 EHE131082:EHE131407 ERA131082:ERA131407 FAW131082:FAW131407 FKS131082:FKS131407 FUO131082:FUO131407 GEK131082:GEK131407 GOG131082:GOG131407 GYC131082:GYC131407 HHY131082:HHY131407 HRU131082:HRU131407 IBQ131082:IBQ131407 ILM131082:ILM131407 IVI131082:IVI131407 JFE131082:JFE131407 JPA131082:JPA131407 JYW131082:JYW131407 KIS131082:KIS131407 KSO131082:KSO131407 LCK131082:LCK131407 LMG131082:LMG131407 LWC131082:LWC131407 MFY131082:MFY131407 MPU131082:MPU131407 MZQ131082:MZQ131407 NJM131082:NJM131407 NTI131082:NTI131407 ODE131082:ODE131407 ONA131082:ONA131407 OWW131082:OWW131407 PGS131082:PGS131407 PQO131082:PQO131407 QAK131082:QAK131407 QKG131082:QKG131407 QUC131082:QUC131407 RDY131082:RDY131407 RNU131082:RNU131407 RXQ131082:RXQ131407 SHM131082:SHM131407 SRI131082:SRI131407 TBE131082:TBE131407 TLA131082:TLA131407 TUW131082:TUW131407 UES131082:UES131407 UOO131082:UOO131407 UYK131082:UYK131407 VIG131082:VIG131407 VSC131082:VSC131407 WBY131082:WBY131407 WLU131082:WLU131407 WVQ131082:WVQ131407 Q196618:Q196943 JE196618:JE196943 TA196618:TA196943 ACW196618:ACW196943 AMS196618:AMS196943 AWO196618:AWO196943 BGK196618:BGK196943 BQG196618:BQG196943 CAC196618:CAC196943 CJY196618:CJY196943 CTU196618:CTU196943 DDQ196618:DDQ196943 DNM196618:DNM196943 DXI196618:DXI196943 EHE196618:EHE196943 ERA196618:ERA196943 FAW196618:FAW196943 FKS196618:FKS196943 FUO196618:FUO196943 GEK196618:GEK196943 GOG196618:GOG196943 GYC196618:GYC196943 HHY196618:HHY196943 HRU196618:HRU196943 IBQ196618:IBQ196943 ILM196618:ILM196943 IVI196618:IVI196943 JFE196618:JFE196943 JPA196618:JPA196943 JYW196618:JYW196943 KIS196618:KIS196943 KSO196618:KSO196943 LCK196618:LCK196943 LMG196618:LMG196943 LWC196618:LWC196943 MFY196618:MFY196943 MPU196618:MPU196943 MZQ196618:MZQ196943 NJM196618:NJM196943 NTI196618:NTI196943 ODE196618:ODE196943 ONA196618:ONA196943 OWW196618:OWW196943 PGS196618:PGS196943 PQO196618:PQO196943 QAK196618:QAK196943 QKG196618:QKG196943 QUC196618:QUC196943 RDY196618:RDY196943 RNU196618:RNU196943 RXQ196618:RXQ196943 SHM196618:SHM196943 SRI196618:SRI196943 TBE196618:TBE196943 TLA196618:TLA196943 TUW196618:TUW196943 UES196618:UES196943 UOO196618:UOO196943 UYK196618:UYK196943 VIG196618:VIG196943 VSC196618:VSC196943 WBY196618:WBY196943 WLU196618:WLU196943 WVQ196618:WVQ196943 Q262154:Q262479 JE262154:JE262479 TA262154:TA262479 ACW262154:ACW262479 AMS262154:AMS262479 AWO262154:AWO262479 BGK262154:BGK262479 BQG262154:BQG262479 CAC262154:CAC262479 CJY262154:CJY262479 CTU262154:CTU262479 DDQ262154:DDQ262479 DNM262154:DNM262479 DXI262154:DXI262479 EHE262154:EHE262479 ERA262154:ERA262479 FAW262154:FAW262479 FKS262154:FKS262479 FUO262154:FUO262479 GEK262154:GEK262479 GOG262154:GOG262479 GYC262154:GYC262479 HHY262154:HHY262479 HRU262154:HRU262479 IBQ262154:IBQ262479 ILM262154:ILM262479 IVI262154:IVI262479 JFE262154:JFE262479 JPA262154:JPA262479 JYW262154:JYW262479 KIS262154:KIS262479 KSO262154:KSO262479 LCK262154:LCK262479 LMG262154:LMG262479 LWC262154:LWC262479 MFY262154:MFY262479 MPU262154:MPU262479 MZQ262154:MZQ262479 NJM262154:NJM262479 NTI262154:NTI262479 ODE262154:ODE262479 ONA262154:ONA262479 OWW262154:OWW262479 PGS262154:PGS262479 PQO262154:PQO262479 QAK262154:QAK262479 QKG262154:QKG262479 QUC262154:QUC262479 RDY262154:RDY262479 RNU262154:RNU262479 RXQ262154:RXQ262479 SHM262154:SHM262479 SRI262154:SRI262479 TBE262154:TBE262479 TLA262154:TLA262479 TUW262154:TUW262479 UES262154:UES262479 UOO262154:UOO262479 UYK262154:UYK262479 VIG262154:VIG262479 VSC262154:VSC262479 WBY262154:WBY262479 WLU262154:WLU262479 WVQ262154:WVQ262479 Q327690:Q328015 JE327690:JE328015 TA327690:TA328015 ACW327690:ACW328015 AMS327690:AMS328015 AWO327690:AWO328015 BGK327690:BGK328015 BQG327690:BQG328015 CAC327690:CAC328015 CJY327690:CJY328015 CTU327690:CTU328015 DDQ327690:DDQ328015 DNM327690:DNM328015 DXI327690:DXI328015 EHE327690:EHE328015 ERA327690:ERA328015 FAW327690:FAW328015 FKS327690:FKS328015 FUO327690:FUO328015 GEK327690:GEK328015 GOG327690:GOG328015 GYC327690:GYC328015 HHY327690:HHY328015 HRU327690:HRU328015 IBQ327690:IBQ328015 ILM327690:ILM328015 IVI327690:IVI328015 JFE327690:JFE328015 JPA327690:JPA328015 JYW327690:JYW328015 KIS327690:KIS328015 KSO327690:KSO328015 LCK327690:LCK328015 LMG327690:LMG328015 LWC327690:LWC328015 MFY327690:MFY328015 MPU327690:MPU328015 MZQ327690:MZQ328015 NJM327690:NJM328015 NTI327690:NTI328015 ODE327690:ODE328015 ONA327690:ONA328015 OWW327690:OWW328015 PGS327690:PGS328015 PQO327690:PQO328015 QAK327690:QAK328015 QKG327690:QKG328015 QUC327690:QUC328015 RDY327690:RDY328015 RNU327690:RNU328015 RXQ327690:RXQ328015 SHM327690:SHM328015 SRI327690:SRI328015 TBE327690:TBE328015 TLA327690:TLA328015 TUW327690:TUW328015 UES327690:UES328015 UOO327690:UOO328015 UYK327690:UYK328015 VIG327690:VIG328015 VSC327690:VSC328015 WBY327690:WBY328015 WLU327690:WLU328015 WVQ327690:WVQ328015 Q393226:Q393551 JE393226:JE393551 TA393226:TA393551 ACW393226:ACW393551 AMS393226:AMS393551 AWO393226:AWO393551 BGK393226:BGK393551 BQG393226:BQG393551 CAC393226:CAC393551 CJY393226:CJY393551 CTU393226:CTU393551 DDQ393226:DDQ393551 DNM393226:DNM393551 DXI393226:DXI393551 EHE393226:EHE393551 ERA393226:ERA393551 FAW393226:FAW393551 FKS393226:FKS393551 FUO393226:FUO393551 GEK393226:GEK393551 GOG393226:GOG393551 GYC393226:GYC393551 HHY393226:HHY393551 HRU393226:HRU393551 IBQ393226:IBQ393551 ILM393226:ILM393551 IVI393226:IVI393551 JFE393226:JFE393551 JPA393226:JPA393551 JYW393226:JYW393551 KIS393226:KIS393551 KSO393226:KSO393551 LCK393226:LCK393551 LMG393226:LMG393551 LWC393226:LWC393551 MFY393226:MFY393551 MPU393226:MPU393551 MZQ393226:MZQ393551 NJM393226:NJM393551 NTI393226:NTI393551 ODE393226:ODE393551 ONA393226:ONA393551 OWW393226:OWW393551 PGS393226:PGS393551 PQO393226:PQO393551 QAK393226:QAK393551 QKG393226:QKG393551 QUC393226:QUC393551 RDY393226:RDY393551 RNU393226:RNU393551 RXQ393226:RXQ393551 SHM393226:SHM393551 SRI393226:SRI393551 TBE393226:TBE393551 TLA393226:TLA393551 TUW393226:TUW393551 UES393226:UES393551 UOO393226:UOO393551 UYK393226:UYK393551 VIG393226:VIG393551 VSC393226:VSC393551 WBY393226:WBY393551 WLU393226:WLU393551 WVQ393226:WVQ393551 Q458762:Q459087 JE458762:JE459087 TA458762:TA459087 ACW458762:ACW459087 AMS458762:AMS459087 AWO458762:AWO459087 BGK458762:BGK459087 BQG458762:BQG459087 CAC458762:CAC459087 CJY458762:CJY459087 CTU458762:CTU459087 DDQ458762:DDQ459087 DNM458762:DNM459087 DXI458762:DXI459087 EHE458762:EHE459087 ERA458762:ERA459087 FAW458762:FAW459087 FKS458762:FKS459087 FUO458762:FUO459087 GEK458762:GEK459087 GOG458762:GOG459087 GYC458762:GYC459087 HHY458762:HHY459087 HRU458762:HRU459087 IBQ458762:IBQ459087 ILM458762:ILM459087 IVI458762:IVI459087 JFE458762:JFE459087 JPA458762:JPA459087 JYW458762:JYW459087 KIS458762:KIS459087 KSO458762:KSO459087 LCK458762:LCK459087 LMG458762:LMG459087 LWC458762:LWC459087 MFY458762:MFY459087 MPU458762:MPU459087 MZQ458762:MZQ459087 NJM458762:NJM459087 NTI458762:NTI459087 ODE458762:ODE459087 ONA458762:ONA459087 OWW458762:OWW459087 PGS458762:PGS459087 PQO458762:PQO459087 QAK458762:QAK459087 QKG458762:QKG459087 QUC458762:QUC459087 RDY458762:RDY459087 RNU458762:RNU459087 RXQ458762:RXQ459087 SHM458762:SHM459087 SRI458762:SRI459087 TBE458762:TBE459087 TLA458762:TLA459087 TUW458762:TUW459087 UES458762:UES459087 UOO458762:UOO459087 UYK458762:UYK459087 VIG458762:VIG459087 VSC458762:VSC459087 WBY458762:WBY459087 WLU458762:WLU459087 WVQ458762:WVQ459087 Q524298:Q524623 JE524298:JE524623 TA524298:TA524623 ACW524298:ACW524623 AMS524298:AMS524623 AWO524298:AWO524623 BGK524298:BGK524623 BQG524298:BQG524623 CAC524298:CAC524623 CJY524298:CJY524623 CTU524298:CTU524623 DDQ524298:DDQ524623 DNM524298:DNM524623 DXI524298:DXI524623 EHE524298:EHE524623 ERA524298:ERA524623 FAW524298:FAW524623 FKS524298:FKS524623 FUO524298:FUO524623 GEK524298:GEK524623 GOG524298:GOG524623 GYC524298:GYC524623 HHY524298:HHY524623 HRU524298:HRU524623 IBQ524298:IBQ524623 ILM524298:ILM524623 IVI524298:IVI524623 JFE524298:JFE524623 JPA524298:JPA524623 JYW524298:JYW524623 KIS524298:KIS524623 KSO524298:KSO524623 LCK524298:LCK524623 LMG524298:LMG524623 LWC524298:LWC524623 MFY524298:MFY524623 MPU524298:MPU524623 MZQ524298:MZQ524623 NJM524298:NJM524623 NTI524298:NTI524623 ODE524298:ODE524623 ONA524298:ONA524623 OWW524298:OWW524623 PGS524298:PGS524623 PQO524298:PQO524623 QAK524298:QAK524623 QKG524298:QKG524623 QUC524298:QUC524623 RDY524298:RDY524623 RNU524298:RNU524623 RXQ524298:RXQ524623 SHM524298:SHM524623 SRI524298:SRI524623 TBE524298:TBE524623 TLA524298:TLA524623 TUW524298:TUW524623 UES524298:UES524623 UOO524298:UOO524623 UYK524298:UYK524623 VIG524298:VIG524623 VSC524298:VSC524623 WBY524298:WBY524623 WLU524298:WLU524623 WVQ524298:WVQ524623 Q589834:Q590159 JE589834:JE590159 TA589834:TA590159 ACW589834:ACW590159 AMS589834:AMS590159 AWO589834:AWO590159 BGK589834:BGK590159 BQG589834:BQG590159 CAC589834:CAC590159 CJY589834:CJY590159 CTU589834:CTU590159 DDQ589834:DDQ590159 DNM589834:DNM590159 DXI589834:DXI590159 EHE589834:EHE590159 ERA589834:ERA590159 FAW589834:FAW590159 FKS589834:FKS590159 FUO589834:FUO590159 GEK589834:GEK590159 GOG589834:GOG590159 GYC589834:GYC590159 HHY589834:HHY590159 HRU589834:HRU590159 IBQ589834:IBQ590159 ILM589834:ILM590159 IVI589834:IVI590159 JFE589834:JFE590159 JPA589834:JPA590159 JYW589834:JYW590159 KIS589834:KIS590159 KSO589834:KSO590159 LCK589834:LCK590159 LMG589834:LMG590159 LWC589834:LWC590159 MFY589834:MFY590159 MPU589834:MPU590159 MZQ589834:MZQ590159 NJM589834:NJM590159 NTI589834:NTI590159 ODE589834:ODE590159 ONA589834:ONA590159 OWW589834:OWW590159 PGS589834:PGS590159 PQO589834:PQO590159 QAK589834:QAK590159 QKG589834:QKG590159 QUC589834:QUC590159 RDY589834:RDY590159 RNU589834:RNU590159 RXQ589834:RXQ590159 SHM589834:SHM590159 SRI589834:SRI590159 TBE589834:TBE590159 TLA589834:TLA590159 TUW589834:TUW590159 UES589834:UES590159 UOO589834:UOO590159 UYK589834:UYK590159 VIG589834:VIG590159 VSC589834:VSC590159 WBY589834:WBY590159 WLU589834:WLU590159 WVQ589834:WVQ590159 Q655370:Q655695 JE655370:JE655695 TA655370:TA655695 ACW655370:ACW655695 AMS655370:AMS655695 AWO655370:AWO655695 BGK655370:BGK655695 BQG655370:BQG655695 CAC655370:CAC655695 CJY655370:CJY655695 CTU655370:CTU655695 DDQ655370:DDQ655695 DNM655370:DNM655695 DXI655370:DXI655695 EHE655370:EHE655695 ERA655370:ERA655695 FAW655370:FAW655695 FKS655370:FKS655695 FUO655370:FUO655695 GEK655370:GEK655695 GOG655370:GOG655695 GYC655370:GYC655695 HHY655370:HHY655695 HRU655370:HRU655695 IBQ655370:IBQ655695 ILM655370:ILM655695 IVI655370:IVI655695 JFE655370:JFE655695 JPA655370:JPA655695 JYW655370:JYW655695 KIS655370:KIS655695 KSO655370:KSO655695 LCK655370:LCK655695 LMG655370:LMG655695 LWC655370:LWC655695 MFY655370:MFY655695 MPU655370:MPU655695 MZQ655370:MZQ655695 NJM655370:NJM655695 NTI655370:NTI655695 ODE655370:ODE655695 ONA655370:ONA655695 OWW655370:OWW655695 PGS655370:PGS655695 PQO655370:PQO655695 QAK655370:QAK655695 QKG655370:QKG655695 QUC655370:QUC655695 RDY655370:RDY655695 RNU655370:RNU655695 RXQ655370:RXQ655695 SHM655370:SHM655695 SRI655370:SRI655695 TBE655370:TBE655695 TLA655370:TLA655695 TUW655370:TUW655695 UES655370:UES655695 UOO655370:UOO655695 UYK655370:UYK655695 VIG655370:VIG655695 VSC655370:VSC655695 WBY655370:WBY655695 WLU655370:WLU655695 WVQ655370:WVQ655695 Q720906:Q721231 JE720906:JE721231 TA720906:TA721231 ACW720906:ACW721231 AMS720906:AMS721231 AWO720906:AWO721231 BGK720906:BGK721231 BQG720906:BQG721231 CAC720906:CAC721231 CJY720906:CJY721231 CTU720906:CTU721231 DDQ720906:DDQ721231 DNM720906:DNM721231 DXI720906:DXI721231 EHE720906:EHE721231 ERA720906:ERA721231 FAW720906:FAW721231 FKS720906:FKS721231 FUO720906:FUO721231 GEK720906:GEK721231 GOG720906:GOG721231 GYC720906:GYC721231 HHY720906:HHY721231 HRU720906:HRU721231 IBQ720906:IBQ721231 ILM720906:ILM721231 IVI720906:IVI721231 JFE720906:JFE721231 JPA720906:JPA721231 JYW720906:JYW721231 KIS720906:KIS721231 KSO720906:KSO721231 LCK720906:LCK721231 LMG720906:LMG721231 LWC720906:LWC721231 MFY720906:MFY721231 MPU720906:MPU721231 MZQ720906:MZQ721231 NJM720906:NJM721231 NTI720906:NTI721231 ODE720906:ODE721231 ONA720906:ONA721231 OWW720906:OWW721231 PGS720906:PGS721231 PQO720906:PQO721231 QAK720906:QAK721231 QKG720906:QKG721231 QUC720906:QUC721231 RDY720906:RDY721231 RNU720906:RNU721231 RXQ720906:RXQ721231 SHM720906:SHM721231 SRI720906:SRI721231 TBE720906:TBE721231 TLA720906:TLA721231 TUW720906:TUW721231 UES720906:UES721231 UOO720906:UOO721231 UYK720906:UYK721231 VIG720906:VIG721231 VSC720906:VSC721231 WBY720906:WBY721231 WLU720906:WLU721231 WVQ720906:WVQ721231 Q786442:Q786767 JE786442:JE786767 TA786442:TA786767 ACW786442:ACW786767 AMS786442:AMS786767 AWO786442:AWO786767 BGK786442:BGK786767 BQG786442:BQG786767 CAC786442:CAC786767 CJY786442:CJY786767 CTU786442:CTU786767 DDQ786442:DDQ786767 DNM786442:DNM786767 DXI786442:DXI786767 EHE786442:EHE786767 ERA786442:ERA786767 FAW786442:FAW786767 FKS786442:FKS786767 FUO786442:FUO786767 GEK786442:GEK786767 GOG786442:GOG786767 GYC786442:GYC786767 HHY786442:HHY786767 HRU786442:HRU786767 IBQ786442:IBQ786767 ILM786442:ILM786767 IVI786442:IVI786767 JFE786442:JFE786767 JPA786442:JPA786767 JYW786442:JYW786767 KIS786442:KIS786767 KSO786442:KSO786767 LCK786442:LCK786767 LMG786442:LMG786767 LWC786442:LWC786767 MFY786442:MFY786767 MPU786442:MPU786767 MZQ786442:MZQ786767 NJM786442:NJM786767 NTI786442:NTI786767 ODE786442:ODE786767 ONA786442:ONA786767 OWW786442:OWW786767 PGS786442:PGS786767 PQO786442:PQO786767 QAK786442:QAK786767 QKG786442:QKG786767 QUC786442:QUC786767 RDY786442:RDY786767 RNU786442:RNU786767 RXQ786442:RXQ786767 SHM786442:SHM786767 SRI786442:SRI786767 TBE786442:TBE786767 TLA786442:TLA786767 TUW786442:TUW786767 UES786442:UES786767 UOO786442:UOO786767 UYK786442:UYK786767 VIG786442:VIG786767 VSC786442:VSC786767 WBY786442:WBY786767 WLU786442:WLU786767 WVQ786442:WVQ786767 Q851978:Q852303 JE851978:JE852303 TA851978:TA852303 ACW851978:ACW852303 AMS851978:AMS852303 AWO851978:AWO852303 BGK851978:BGK852303 BQG851978:BQG852303 CAC851978:CAC852303 CJY851978:CJY852303 CTU851978:CTU852303 DDQ851978:DDQ852303 DNM851978:DNM852303 DXI851978:DXI852303 EHE851978:EHE852303 ERA851978:ERA852303 FAW851978:FAW852303 FKS851978:FKS852303 FUO851978:FUO852303 GEK851978:GEK852303 GOG851978:GOG852303 GYC851978:GYC852303 HHY851978:HHY852303 HRU851978:HRU852303 IBQ851978:IBQ852303 ILM851978:ILM852303 IVI851978:IVI852303 JFE851978:JFE852303 JPA851978:JPA852303 JYW851978:JYW852303 KIS851978:KIS852303 KSO851978:KSO852303 LCK851978:LCK852303 LMG851978:LMG852303 LWC851978:LWC852303 MFY851978:MFY852303 MPU851978:MPU852303 MZQ851978:MZQ852303 NJM851978:NJM852303 NTI851978:NTI852303 ODE851978:ODE852303 ONA851978:ONA852303 OWW851978:OWW852303 PGS851978:PGS852303 PQO851978:PQO852303 QAK851978:QAK852303 QKG851978:QKG852303 QUC851978:QUC852303 RDY851978:RDY852303 RNU851978:RNU852303 RXQ851978:RXQ852303 SHM851978:SHM852303 SRI851978:SRI852303 TBE851978:TBE852303 TLA851978:TLA852303 TUW851978:TUW852303 UES851978:UES852303 UOO851978:UOO852303 UYK851978:UYK852303 VIG851978:VIG852303 VSC851978:VSC852303 WBY851978:WBY852303 WLU851978:WLU852303 WVQ851978:WVQ852303 Q917514:Q917839 JE917514:JE917839 TA917514:TA917839 ACW917514:ACW917839 AMS917514:AMS917839 AWO917514:AWO917839 BGK917514:BGK917839 BQG917514:BQG917839 CAC917514:CAC917839 CJY917514:CJY917839 CTU917514:CTU917839 DDQ917514:DDQ917839 DNM917514:DNM917839 DXI917514:DXI917839 EHE917514:EHE917839 ERA917514:ERA917839 FAW917514:FAW917839 FKS917514:FKS917839 FUO917514:FUO917839 GEK917514:GEK917839 GOG917514:GOG917839 GYC917514:GYC917839 HHY917514:HHY917839 HRU917514:HRU917839 IBQ917514:IBQ917839 ILM917514:ILM917839 IVI917514:IVI917839 JFE917514:JFE917839 JPA917514:JPA917839 JYW917514:JYW917839 KIS917514:KIS917839 KSO917514:KSO917839 LCK917514:LCK917839 LMG917514:LMG917839 LWC917514:LWC917839 MFY917514:MFY917839 MPU917514:MPU917839 MZQ917514:MZQ917839 NJM917514:NJM917839 NTI917514:NTI917839 ODE917514:ODE917839 ONA917514:ONA917839 OWW917514:OWW917839 PGS917514:PGS917839 PQO917514:PQO917839 QAK917514:QAK917839 QKG917514:QKG917839 QUC917514:QUC917839 RDY917514:RDY917839 RNU917514:RNU917839 RXQ917514:RXQ917839 SHM917514:SHM917839 SRI917514:SRI917839 TBE917514:TBE917839 TLA917514:TLA917839 TUW917514:TUW917839 UES917514:UES917839 UOO917514:UOO917839 UYK917514:UYK917839 VIG917514:VIG917839 VSC917514:VSC917839 WBY917514:WBY917839 WLU917514:WLU917839 WVQ917514:WVQ917839 Q983050:Q983375 JE983050:JE983375 TA983050:TA983375 ACW983050:ACW983375 AMS983050:AMS983375 AWO983050:AWO983375 BGK983050:BGK983375 BQG983050:BQG983375 CAC983050:CAC983375 CJY983050:CJY983375 CTU983050:CTU983375 DDQ983050:DDQ983375 DNM983050:DNM983375 DXI983050:DXI983375 EHE983050:EHE983375 ERA983050:ERA983375 FAW983050:FAW983375 FKS983050:FKS983375 FUO983050:FUO983375 GEK983050:GEK983375 GOG983050:GOG983375 GYC983050:GYC983375 HHY983050:HHY983375 HRU983050:HRU983375 IBQ983050:IBQ983375 ILM983050:ILM983375 IVI983050:IVI983375 JFE983050:JFE983375 JPA983050:JPA983375 JYW983050:JYW983375 KIS983050:KIS983375 KSO983050:KSO983375 LCK983050:LCK983375 LMG983050:LMG983375 LWC983050:LWC983375 MFY983050:MFY983375 MPU983050:MPU983375 MZQ983050:MZQ983375 NJM983050:NJM983375 NTI983050:NTI983375 ODE983050:ODE983375 ONA983050:ONA983375 OWW983050:OWW983375 PGS983050:PGS983375 PQO983050:PQO983375 QAK983050:QAK983375 QKG983050:QKG983375 QUC983050:QUC983375 RDY983050:RDY983375 RNU983050:RNU983375 RXQ983050:RXQ983375 SHM983050:SHM983375 SRI983050:SRI983375 TBE983050:TBE983375 TLA983050:TLA983375 TUW983050:TUW983375 UES983050:UES983375 UOO983050:UOO983375 UYK983050:UYK983375 VIG983050:VIG983375 VSC983050:VSC983375 WBY983050:WBY983375 WLU983050:WLU983375 WVQ983050:WVQ983375 WVQ11:WVQ335 WLU11:WLU335 WBY11:WBY335 VSC11:VSC335 VIG11:VIG335 UYK11:UYK335 UOO11:UOO335 UES11:UES335 TUW11:TUW335 TLA11:TLA335 TBE11:TBE335 SRI11:SRI335 SHM11:SHM335 RXQ11:RXQ335 RNU11:RNU335 RDY11:RDY335 QUC11:QUC335 QKG11:QKG335 QAK11:QAK335 PQO11:PQO335 PGS11:PGS335 OWW11:OWW335 ONA11:ONA335 ODE11:ODE335 NTI11:NTI335 NJM11:NJM335 MZQ11:MZQ335 MPU11:MPU335 MFY11:MFY335 LWC11:LWC335 LMG11:LMG335 LCK11:LCK335 KSO11:KSO335 KIS11:KIS335 JYW11:JYW335 JPA11:JPA335 JFE11:JFE335 IVI11:IVI335 ILM11:ILM335 IBQ11:IBQ335 HRU11:HRU335 HHY11:HHY335 GYC11:GYC335 GOG11:GOG335 GEK11:GEK335 FUO11:FUO335 FKS11:FKS335 FAW11:FAW335 ERA11:ERA335 EHE11:EHE335 DXI11:DXI335 DNM11:DNM335 DDQ11:DDQ335 CTU11:CTU335 CJY11:CJY335 CAC11:CAC335 BQG11:BQG335 BGK11:BGK335 AWO11:AWO335 AMS11:AMS335 ACW11:ACW335 TA11:TA335 JE11:JE335 Q216:Q335" xr:uid="{DAE934A8-0C8D-421D-91B2-E8F11C4FB806}">
      <formula1>0</formula1>
      <formula2>100</formula2>
    </dataValidation>
    <dataValidation type="whole" allowBlank="1" showInputMessage="1" showErrorMessage="1" sqref="S65546:S65855 JG65546:JG65855 TC65546:TC65855 ACY65546:ACY65855 AMU65546:AMU65855 AWQ65546:AWQ65855 BGM65546:BGM65855 BQI65546:BQI65855 CAE65546:CAE65855 CKA65546:CKA65855 CTW65546:CTW65855 DDS65546:DDS65855 DNO65546:DNO65855 DXK65546:DXK65855 EHG65546:EHG65855 ERC65546:ERC65855 FAY65546:FAY65855 FKU65546:FKU65855 FUQ65546:FUQ65855 GEM65546:GEM65855 GOI65546:GOI65855 GYE65546:GYE65855 HIA65546:HIA65855 HRW65546:HRW65855 IBS65546:IBS65855 ILO65546:ILO65855 IVK65546:IVK65855 JFG65546:JFG65855 JPC65546:JPC65855 JYY65546:JYY65855 KIU65546:KIU65855 KSQ65546:KSQ65855 LCM65546:LCM65855 LMI65546:LMI65855 LWE65546:LWE65855 MGA65546:MGA65855 MPW65546:MPW65855 MZS65546:MZS65855 NJO65546:NJO65855 NTK65546:NTK65855 ODG65546:ODG65855 ONC65546:ONC65855 OWY65546:OWY65855 PGU65546:PGU65855 PQQ65546:PQQ65855 QAM65546:QAM65855 QKI65546:QKI65855 QUE65546:QUE65855 REA65546:REA65855 RNW65546:RNW65855 RXS65546:RXS65855 SHO65546:SHO65855 SRK65546:SRK65855 TBG65546:TBG65855 TLC65546:TLC65855 TUY65546:TUY65855 UEU65546:UEU65855 UOQ65546:UOQ65855 UYM65546:UYM65855 VII65546:VII65855 VSE65546:VSE65855 WCA65546:WCA65855 WLW65546:WLW65855 WVS65546:WVS65855 S131082:S131391 JG131082:JG131391 TC131082:TC131391 ACY131082:ACY131391 AMU131082:AMU131391 AWQ131082:AWQ131391 BGM131082:BGM131391 BQI131082:BQI131391 CAE131082:CAE131391 CKA131082:CKA131391 CTW131082:CTW131391 DDS131082:DDS131391 DNO131082:DNO131391 DXK131082:DXK131391 EHG131082:EHG131391 ERC131082:ERC131391 FAY131082:FAY131391 FKU131082:FKU131391 FUQ131082:FUQ131391 GEM131082:GEM131391 GOI131082:GOI131391 GYE131082:GYE131391 HIA131082:HIA131391 HRW131082:HRW131391 IBS131082:IBS131391 ILO131082:ILO131391 IVK131082:IVK131391 JFG131082:JFG131391 JPC131082:JPC131391 JYY131082:JYY131391 KIU131082:KIU131391 KSQ131082:KSQ131391 LCM131082:LCM131391 LMI131082:LMI131391 LWE131082:LWE131391 MGA131082:MGA131391 MPW131082:MPW131391 MZS131082:MZS131391 NJO131082:NJO131391 NTK131082:NTK131391 ODG131082:ODG131391 ONC131082:ONC131391 OWY131082:OWY131391 PGU131082:PGU131391 PQQ131082:PQQ131391 QAM131082:QAM131391 QKI131082:QKI131391 QUE131082:QUE131391 REA131082:REA131391 RNW131082:RNW131391 RXS131082:RXS131391 SHO131082:SHO131391 SRK131082:SRK131391 TBG131082:TBG131391 TLC131082:TLC131391 TUY131082:TUY131391 UEU131082:UEU131391 UOQ131082:UOQ131391 UYM131082:UYM131391 VII131082:VII131391 VSE131082:VSE131391 WCA131082:WCA131391 WLW131082:WLW131391 WVS131082:WVS131391 S196618:S196927 JG196618:JG196927 TC196618:TC196927 ACY196618:ACY196927 AMU196618:AMU196927 AWQ196618:AWQ196927 BGM196618:BGM196927 BQI196618:BQI196927 CAE196618:CAE196927 CKA196618:CKA196927 CTW196618:CTW196927 DDS196618:DDS196927 DNO196618:DNO196927 DXK196618:DXK196927 EHG196618:EHG196927 ERC196618:ERC196927 FAY196618:FAY196927 FKU196618:FKU196927 FUQ196618:FUQ196927 GEM196618:GEM196927 GOI196618:GOI196927 GYE196618:GYE196927 HIA196618:HIA196927 HRW196618:HRW196927 IBS196618:IBS196927 ILO196618:ILO196927 IVK196618:IVK196927 JFG196618:JFG196927 JPC196618:JPC196927 JYY196618:JYY196927 KIU196618:KIU196927 KSQ196618:KSQ196927 LCM196618:LCM196927 LMI196618:LMI196927 LWE196618:LWE196927 MGA196618:MGA196927 MPW196618:MPW196927 MZS196618:MZS196927 NJO196618:NJO196927 NTK196618:NTK196927 ODG196618:ODG196927 ONC196618:ONC196927 OWY196618:OWY196927 PGU196618:PGU196927 PQQ196618:PQQ196927 QAM196618:QAM196927 QKI196618:QKI196927 QUE196618:QUE196927 REA196618:REA196927 RNW196618:RNW196927 RXS196618:RXS196927 SHO196618:SHO196927 SRK196618:SRK196927 TBG196618:TBG196927 TLC196618:TLC196927 TUY196618:TUY196927 UEU196618:UEU196927 UOQ196618:UOQ196927 UYM196618:UYM196927 VII196618:VII196927 VSE196618:VSE196927 WCA196618:WCA196927 WLW196618:WLW196927 WVS196618:WVS196927 S262154:S262463 JG262154:JG262463 TC262154:TC262463 ACY262154:ACY262463 AMU262154:AMU262463 AWQ262154:AWQ262463 BGM262154:BGM262463 BQI262154:BQI262463 CAE262154:CAE262463 CKA262154:CKA262463 CTW262154:CTW262463 DDS262154:DDS262463 DNO262154:DNO262463 DXK262154:DXK262463 EHG262154:EHG262463 ERC262154:ERC262463 FAY262154:FAY262463 FKU262154:FKU262463 FUQ262154:FUQ262463 GEM262154:GEM262463 GOI262154:GOI262463 GYE262154:GYE262463 HIA262154:HIA262463 HRW262154:HRW262463 IBS262154:IBS262463 ILO262154:ILO262463 IVK262154:IVK262463 JFG262154:JFG262463 JPC262154:JPC262463 JYY262154:JYY262463 KIU262154:KIU262463 KSQ262154:KSQ262463 LCM262154:LCM262463 LMI262154:LMI262463 LWE262154:LWE262463 MGA262154:MGA262463 MPW262154:MPW262463 MZS262154:MZS262463 NJO262154:NJO262463 NTK262154:NTK262463 ODG262154:ODG262463 ONC262154:ONC262463 OWY262154:OWY262463 PGU262154:PGU262463 PQQ262154:PQQ262463 QAM262154:QAM262463 QKI262154:QKI262463 QUE262154:QUE262463 REA262154:REA262463 RNW262154:RNW262463 RXS262154:RXS262463 SHO262154:SHO262463 SRK262154:SRK262463 TBG262154:TBG262463 TLC262154:TLC262463 TUY262154:TUY262463 UEU262154:UEU262463 UOQ262154:UOQ262463 UYM262154:UYM262463 VII262154:VII262463 VSE262154:VSE262463 WCA262154:WCA262463 WLW262154:WLW262463 WVS262154:WVS262463 S327690:S327999 JG327690:JG327999 TC327690:TC327999 ACY327690:ACY327999 AMU327690:AMU327999 AWQ327690:AWQ327999 BGM327690:BGM327999 BQI327690:BQI327999 CAE327690:CAE327999 CKA327690:CKA327999 CTW327690:CTW327999 DDS327690:DDS327999 DNO327690:DNO327999 DXK327690:DXK327999 EHG327690:EHG327999 ERC327690:ERC327999 FAY327690:FAY327999 FKU327690:FKU327999 FUQ327690:FUQ327999 GEM327690:GEM327999 GOI327690:GOI327999 GYE327690:GYE327999 HIA327690:HIA327999 HRW327690:HRW327999 IBS327690:IBS327999 ILO327690:ILO327999 IVK327690:IVK327999 JFG327690:JFG327999 JPC327690:JPC327999 JYY327690:JYY327999 KIU327690:KIU327999 KSQ327690:KSQ327999 LCM327690:LCM327999 LMI327690:LMI327999 LWE327690:LWE327999 MGA327690:MGA327999 MPW327690:MPW327999 MZS327690:MZS327999 NJO327690:NJO327999 NTK327690:NTK327999 ODG327690:ODG327999 ONC327690:ONC327999 OWY327690:OWY327999 PGU327690:PGU327999 PQQ327690:PQQ327999 QAM327690:QAM327999 QKI327690:QKI327999 QUE327690:QUE327999 REA327690:REA327999 RNW327690:RNW327999 RXS327690:RXS327999 SHO327690:SHO327999 SRK327690:SRK327999 TBG327690:TBG327999 TLC327690:TLC327999 TUY327690:TUY327999 UEU327690:UEU327999 UOQ327690:UOQ327999 UYM327690:UYM327999 VII327690:VII327999 VSE327690:VSE327999 WCA327690:WCA327999 WLW327690:WLW327999 WVS327690:WVS327999 S393226:S393535 JG393226:JG393535 TC393226:TC393535 ACY393226:ACY393535 AMU393226:AMU393535 AWQ393226:AWQ393535 BGM393226:BGM393535 BQI393226:BQI393535 CAE393226:CAE393535 CKA393226:CKA393535 CTW393226:CTW393535 DDS393226:DDS393535 DNO393226:DNO393535 DXK393226:DXK393535 EHG393226:EHG393535 ERC393226:ERC393535 FAY393226:FAY393535 FKU393226:FKU393535 FUQ393226:FUQ393535 GEM393226:GEM393535 GOI393226:GOI393535 GYE393226:GYE393535 HIA393226:HIA393535 HRW393226:HRW393535 IBS393226:IBS393535 ILO393226:ILO393535 IVK393226:IVK393535 JFG393226:JFG393535 JPC393226:JPC393535 JYY393226:JYY393535 KIU393226:KIU393535 KSQ393226:KSQ393535 LCM393226:LCM393535 LMI393226:LMI393535 LWE393226:LWE393535 MGA393226:MGA393535 MPW393226:MPW393535 MZS393226:MZS393535 NJO393226:NJO393535 NTK393226:NTK393535 ODG393226:ODG393535 ONC393226:ONC393535 OWY393226:OWY393535 PGU393226:PGU393535 PQQ393226:PQQ393535 QAM393226:QAM393535 QKI393226:QKI393535 QUE393226:QUE393535 REA393226:REA393535 RNW393226:RNW393535 RXS393226:RXS393535 SHO393226:SHO393535 SRK393226:SRK393535 TBG393226:TBG393535 TLC393226:TLC393535 TUY393226:TUY393535 UEU393226:UEU393535 UOQ393226:UOQ393535 UYM393226:UYM393535 VII393226:VII393535 VSE393226:VSE393535 WCA393226:WCA393535 WLW393226:WLW393535 WVS393226:WVS393535 S458762:S459071 JG458762:JG459071 TC458762:TC459071 ACY458762:ACY459071 AMU458762:AMU459071 AWQ458762:AWQ459071 BGM458762:BGM459071 BQI458762:BQI459071 CAE458762:CAE459071 CKA458762:CKA459071 CTW458762:CTW459071 DDS458762:DDS459071 DNO458762:DNO459071 DXK458762:DXK459071 EHG458762:EHG459071 ERC458762:ERC459071 FAY458762:FAY459071 FKU458762:FKU459071 FUQ458762:FUQ459071 GEM458762:GEM459071 GOI458762:GOI459071 GYE458762:GYE459071 HIA458762:HIA459071 HRW458762:HRW459071 IBS458762:IBS459071 ILO458762:ILO459071 IVK458762:IVK459071 JFG458762:JFG459071 JPC458762:JPC459071 JYY458762:JYY459071 KIU458762:KIU459071 KSQ458762:KSQ459071 LCM458762:LCM459071 LMI458762:LMI459071 LWE458762:LWE459071 MGA458762:MGA459071 MPW458762:MPW459071 MZS458762:MZS459071 NJO458762:NJO459071 NTK458762:NTK459071 ODG458762:ODG459071 ONC458762:ONC459071 OWY458762:OWY459071 PGU458762:PGU459071 PQQ458762:PQQ459071 QAM458762:QAM459071 QKI458762:QKI459071 QUE458762:QUE459071 REA458762:REA459071 RNW458762:RNW459071 RXS458762:RXS459071 SHO458762:SHO459071 SRK458762:SRK459071 TBG458762:TBG459071 TLC458762:TLC459071 TUY458762:TUY459071 UEU458762:UEU459071 UOQ458762:UOQ459071 UYM458762:UYM459071 VII458762:VII459071 VSE458762:VSE459071 WCA458762:WCA459071 WLW458762:WLW459071 WVS458762:WVS459071 S524298:S524607 JG524298:JG524607 TC524298:TC524607 ACY524298:ACY524607 AMU524298:AMU524607 AWQ524298:AWQ524607 BGM524298:BGM524607 BQI524298:BQI524607 CAE524298:CAE524607 CKA524298:CKA524607 CTW524298:CTW524607 DDS524298:DDS524607 DNO524298:DNO524607 DXK524298:DXK524607 EHG524298:EHG524607 ERC524298:ERC524607 FAY524298:FAY524607 FKU524298:FKU524607 FUQ524298:FUQ524607 GEM524298:GEM524607 GOI524298:GOI524607 GYE524298:GYE524607 HIA524298:HIA524607 HRW524298:HRW524607 IBS524298:IBS524607 ILO524298:ILO524607 IVK524298:IVK524607 JFG524298:JFG524607 JPC524298:JPC524607 JYY524298:JYY524607 KIU524298:KIU524607 KSQ524298:KSQ524607 LCM524298:LCM524607 LMI524298:LMI524607 LWE524298:LWE524607 MGA524298:MGA524607 MPW524298:MPW524607 MZS524298:MZS524607 NJO524298:NJO524607 NTK524298:NTK524607 ODG524298:ODG524607 ONC524298:ONC524607 OWY524298:OWY524607 PGU524298:PGU524607 PQQ524298:PQQ524607 QAM524298:QAM524607 QKI524298:QKI524607 QUE524298:QUE524607 REA524298:REA524607 RNW524298:RNW524607 RXS524298:RXS524607 SHO524298:SHO524607 SRK524298:SRK524607 TBG524298:TBG524607 TLC524298:TLC524607 TUY524298:TUY524607 UEU524298:UEU524607 UOQ524298:UOQ524607 UYM524298:UYM524607 VII524298:VII524607 VSE524298:VSE524607 WCA524298:WCA524607 WLW524298:WLW524607 WVS524298:WVS524607 S589834:S590143 JG589834:JG590143 TC589834:TC590143 ACY589834:ACY590143 AMU589834:AMU590143 AWQ589834:AWQ590143 BGM589834:BGM590143 BQI589834:BQI590143 CAE589834:CAE590143 CKA589834:CKA590143 CTW589834:CTW590143 DDS589834:DDS590143 DNO589834:DNO590143 DXK589834:DXK590143 EHG589834:EHG590143 ERC589834:ERC590143 FAY589834:FAY590143 FKU589834:FKU590143 FUQ589834:FUQ590143 GEM589834:GEM590143 GOI589834:GOI590143 GYE589834:GYE590143 HIA589834:HIA590143 HRW589834:HRW590143 IBS589834:IBS590143 ILO589834:ILO590143 IVK589834:IVK590143 JFG589834:JFG590143 JPC589834:JPC590143 JYY589834:JYY590143 KIU589834:KIU590143 KSQ589834:KSQ590143 LCM589834:LCM590143 LMI589834:LMI590143 LWE589834:LWE590143 MGA589834:MGA590143 MPW589834:MPW590143 MZS589834:MZS590143 NJO589834:NJO590143 NTK589834:NTK590143 ODG589834:ODG590143 ONC589834:ONC590143 OWY589834:OWY590143 PGU589834:PGU590143 PQQ589834:PQQ590143 QAM589834:QAM590143 QKI589834:QKI590143 QUE589834:QUE590143 REA589834:REA590143 RNW589834:RNW590143 RXS589834:RXS590143 SHO589834:SHO590143 SRK589834:SRK590143 TBG589834:TBG590143 TLC589834:TLC590143 TUY589834:TUY590143 UEU589834:UEU590143 UOQ589834:UOQ590143 UYM589834:UYM590143 VII589834:VII590143 VSE589834:VSE590143 WCA589834:WCA590143 WLW589834:WLW590143 WVS589834:WVS590143 S655370:S655679 JG655370:JG655679 TC655370:TC655679 ACY655370:ACY655679 AMU655370:AMU655679 AWQ655370:AWQ655679 BGM655370:BGM655679 BQI655370:BQI655679 CAE655370:CAE655679 CKA655370:CKA655679 CTW655370:CTW655679 DDS655370:DDS655679 DNO655370:DNO655679 DXK655370:DXK655679 EHG655370:EHG655679 ERC655370:ERC655679 FAY655370:FAY655679 FKU655370:FKU655679 FUQ655370:FUQ655679 GEM655370:GEM655679 GOI655370:GOI655679 GYE655370:GYE655679 HIA655370:HIA655679 HRW655370:HRW655679 IBS655370:IBS655679 ILO655370:ILO655679 IVK655370:IVK655679 JFG655370:JFG655679 JPC655370:JPC655679 JYY655370:JYY655679 KIU655370:KIU655679 KSQ655370:KSQ655679 LCM655370:LCM655679 LMI655370:LMI655679 LWE655370:LWE655679 MGA655370:MGA655679 MPW655370:MPW655679 MZS655370:MZS655679 NJO655370:NJO655679 NTK655370:NTK655679 ODG655370:ODG655679 ONC655370:ONC655679 OWY655370:OWY655679 PGU655370:PGU655679 PQQ655370:PQQ655679 QAM655370:QAM655679 QKI655370:QKI655679 QUE655370:QUE655679 REA655370:REA655679 RNW655370:RNW655679 RXS655370:RXS655679 SHO655370:SHO655679 SRK655370:SRK655679 TBG655370:TBG655679 TLC655370:TLC655679 TUY655370:TUY655679 UEU655370:UEU655679 UOQ655370:UOQ655679 UYM655370:UYM655679 VII655370:VII655679 VSE655370:VSE655679 WCA655370:WCA655679 WLW655370:WLW655679 WVS655370:WVS655679 S720906:S721215 JG720906:JG721215 TC720906:TC721215 ACY720906:ACY721215 AMU720906:AMU721215 AWQ720906:AWQ721215 BGM720906:BGM721215 BQI720906:BQI721215 CAE720906:CAE721215 CKA720906:CKA721215 CTW720906:CTW721215 DDS720906:DDS721215 DNO720906:DNO721215 DXK720906:DXK721215 EHG720906:EHG721215 ERC720906:ERC721215 FAY720906:FAY721215 FKU720906:FKU721215 FUQ720906:FUQ721215 GEM720906:GEM721215 GOI720906:GOI721215 GYE720906:GYE721215 HIA720906:HIA721215 HRW720906:HRW721215 IBS720906:IBS721215 ILO720906:ILO721215 IVK720906:IVK721215 JFG720906:JFG721215 JPC720906:JPC721215 JYY720906:JYY721215 KIU720906:KIU721215 KSQ720906:KSQ721215 LCM720906:LCM721215 LMI720906:LMI721215 LWE720906:LWE721215 MGA720906:MGA721215 MPW720906:MPW721215 MZS720906:MZS721215 NJO720906:NJO721215 NTK720906:NTK721215 ODG720906:ODG721215 ONC720906:ONC721215 OWY720906:OWY721215 PGU720906:PGU721215 PQQ720906:PQQ721215 QAM720906:QAM721215 QKI720906:QKI721215 QUE720906:QUE721215 REA720906:REA721215 RNW720906:RNW721215 RXS720906:RXS721215 SHO720906:SHO721215 SRK720906:SRK721215 TBG720906:TBG721215 TLC720906:TLC721215 TUY720906:TUY721215 UEU720906:UEU721215 UOQ720906:UOQ721215 UYM720906:UYM721215 VII720906:VII721215 VSE720906:VSE721215 WCA720906:WCA721215 WLW720906:WLW721215 WVS720906:WVS721215 S786442:S786751 JG786442:JG786751 TC786442:TC786751 ACY786442:ACY786751 AMU786442:AMU786751 AWQ786442:AWQ786751 BGM786442:BGM786751 BQI786442:BQI786751 CAE786442:CAE786751 CKA786442:CKA786751 CTW786442:CTW786751 DDS786442:DDS786751 DNO786442:DNO786751 DXK786442:DXK786751 EHG786442:EHG786751 ERC786442:ERC786751 FAY786442:FAY786751 FKU786442:FKU786751 FUQ786442:FUQ786751 GEM786442:GEM786751 GOI786442:GOI786751 GYE786442:GYE786751 HIA786442:HIA786751 HRW786442:HRW786751 IBS786442:IBS786751 ILO786442:ILO786751 IVK786442:IVK786751 JFG786442:JFG786751 JPC786442:JPC786751 JYY786442:JYY786751 KIU786442:KIU786751 KSQ786442:KSQ786751 LCM786442:LCM786751 LMI786442:LMI786751 LWE786442:LWE786751 MGA786442:MGA786751 MPW786442:MPW786751 MZS786442:MZS786751 NJO786442:NJO786751 NTK786442:NTK786751 ODG786442:ODG786751 ONC786442:ONC786751 OWY786442:OWY786751 PGU786442:PGU786751 PQQ786442:PQQ786751 QAM786442:QAM786751 QKI786442:QKI786751 QUE786442:QUE786751 REA786442:REA786751 RNW786442:RNW786751 RXS786442:RXS786751 SHO786442:SHO786751 SRK786442:SRK786751 TBG786442:TBG786751 TLC786442:TLC786751 TUY786442:TUY786751 UEU786442:UEU786751 UOQ786442:UOQ786751 UYM786442:UYM786751 VII786442:VII786751 VSE786442:VSE786751 WCA786442:WCA786751 WLW786442:WLW786751 WVS786442:WVS786751 S851978:S852287 JG851978:JG852287 TC851978:TC852287 ACY851978:ACY852287 AMU851978:AMU852287 AWQ851978:AWQ852287 BGM851978:BGM852287 BQI851978:BQI852287 CAE851978:CAE852287 CKA851978:CKA852287 CTW851978:CTW852287 DDS851978:DDS852287 DNO851978:DNO852287 DXK851978:DXK852287 EHG851978:EHG852287 ERC851978:ERC852287 FAY851978:FAY852287 FKU851978:FKU852287 FUQ851978:FUQ852287 GEM851978:GEM852287 GOI851978:GOI852287 GYE851978:GYE852287 HIA851978:HIA852287 HRW851978:HRW852287 IBS851978:IBS852287 ILO851978:ILO852287 IVK851978:IVK852287 JFG851978:JFG852287 JPC851978:JPC852287 JYY851978:JYY852287 KIU851978:KIU852287 KSQ851978:KSQ852287 LCM851978:LCM852287 LMI851978:LMI852287 LWE851978:LWE852287 MGA851978:MGA852287 MPW851978:MPW852287 MZS851978:MZS852287 NJO851978:NJO852287 NTK851978:NTK852287 ODG851978:ODG852287 ONC851978:ONC852287 OWY851978:OWY852287 PGU851978:PGU852287 PQQ851978:PQQ852287 QAM851978:QAM852287 QKI851978:QKI852287 QUE851978:QUE852287 REA851978:REA852287 RNW851978:RNW852287 RXS851978:RXS852287 SHO851978:SHO852287 SRK851978:SRK852287 TBG851978:TBG852287 TLC851978:TLC852287 TUY851978:TUY852287 UEU851978:UEU852287 UOQ851978:UOQ852287 UYM851978:UYM852287 VII851978:VII852287 VSE851978:VSE852287 WCA851978:WCA852287 WLW851978:WLW852287 WVS851978:WVS852287 S917514:S917823 JG917514:JG917823 TC917514:TC917823 ACY917514:ACY917823 AMU917514:AMU917823 AWQ917514:AWQ917823 BGM917514:BGM917823 BQI917514:BQI917823 CAE917514:CAE917823 CKA917514:CKA917823 CTW917514:CTW917823 DDS917514:DDS917823 DNO917514:DNO917823 DXK917514:DXK917823 EHG917514:EHG917823 ERC917514:ERC917823 FAY917514:FAY917823 FKU917514:FKU917823 FUQ917514:FUQ917823 GEM917514:GEM917823 GOI917514:GOI917823 GYE917514:GYE917823 HIA917514:HIA917823 HRW917514:HRW917823 IBS917514:IBS917823 ILO917514:ILO917823 IVK917514:IVK917823 JFG917514:JFG917823 JPC917514:JPC917823 JYY917514:JYY917823 KIU917514:KIU917823 KSQ917514:KSQ917823 LCM917514:LCM917823 LMI917514:LMI917823 LWE917514:LWE917823 MGA917514:MGA917823 MPW917514:MPW917823 MZS917514:MZS917823 NJO917514:NJO917823 NTK917514:NTK917823 ODG917514:ODG917823 ONC917514:ONC917823 OWY917514:OWY917823 PGU917514:PGU917823 PQQ917514:PQQ917823 QAM917514:QAM917823 QKI917514:QKI917823 QUE917514:QUE917823 REA917514:REA917823 RNW917514:RNW917823 RXS917514:RXS917823 SHO917514:SHO917823 SRK917514:SRK917823 TBG917514:TBG917823 TLC917514:TLC917823 TUY917514:TUY917823 UEU917514:UEU917823 UOQ917514:UOQ917823 UYM917514:UYM917823 VII917514:VII917823 VSE917514:VSE917823 WCA917514:WCA917823 WLW917514:WLW917823 WVS917514:WVS917823 S983050:S983359 JG983050:JG983359 TC983050:TC983359 ACY983050:ACY983359 AMU983050:AMU983359 AWQ983050:AWQ983359 BGM983050:BGM983359 BQI983050:BQI983359 CAE983050:CAE983359 CKA983050:CKA983359 CTW983050:CTW983359 DDS983050:DDS983359 DNO983050:DNO983359 DXK983050:DXK983359 EHG983050:EHG983359 ERC983050:ERC983359 FAY983050:FAY983359 FKU983050:FKU983359 FUQ983050:FUQ983359 GEM983050:GEM983359 GOI983050:GOI983359 GYE983050:GYE983359 HIA983050:HIA983359 HRW983050:HRW983359 IBS983050:IBS983359 ILO983050:ILO983359 IVK983050:IVK983359 JFG983050:JFG983359 JPC983050:JPC983359 JYY983050:JYY983359 KIU983050:KIU983359 KSQ983050:KSQ983359 LCM983050:LCM983359 LMI983050:LMI983359 LWE983050:LWE983359 MGA983050:MGA983359 MPW983050:MPW983359 MZS983050:MZS983359 NJO983050:NJO983359 NTK983050:NTK983359 ODG983050:ODG983359 ONC983050:ONC983359 OWY983050:OWY983359 PGU983050:PGU983359 PQQ983050:PQQ983359 QAM983050:QAM983359 QKI983050:QKI983359 QUE983050:QUE983359 REA983050:REA983359 RNW983050:RNW983359 RXS983050:RXS983359 SHO983050:SHO983359 SRK983050:SRK983359 TBG983050:TBG983359 TLC983050:TLC983359 TUY983050:TUY983359 UEU983050:UEU983359 UOQ983050:UOQ983359 UYM983050:UYM983359 VII983050:VII983359 VSE983050:VSE983359 WCA983050:WCA983359 WLW983050:WLW983359 WVS983050:WVS983359 S322:S635 JG322:JG635 TC322:TC635 ACY322:ACY635 AMU322:AMU635 AWQ322:AWQ635 BGM322:BGM635 BQI322:BQI635 CAE322:CAE635 CKA322:CKA635 CTW322:CTW635 DDS322:DDS635 DNO322:DNO635 DXK322:DXK635 EHG322:EHG635 ERC322:ERC635 FAY322:FAY635 FKU322:FKU635 FUQ322:FUQ635 GEM322:GEM635 GOI322:GOI635 GYE322:GYE635 HIA322:HIA635 HRW322:HRW635 IBS322:IBS635 ILO322:ILO635 IVK322:IVK635 JFG322:JFG635 JPC322:JPC635 JYY322:JYY635 KIU322:KIU635 KSQ322:KSQ635 LCM322:LCM635 LMI322:LMI635 LWE322:LWE635 MGA322:MGA635 MPW322:MPW635 MZS322:MZS635 NJO322:NJO635 NTK322:NTK635 ODG322:ODG635 ONC322:ONC635 OWY322:OWY635 PGU322:PGU635 PQQ322:PQQ635 QAM322:QAM635 QKI322:QKI635 QUE322:QUE635 REA322:REA635 RNW322:RNW635 RXS322:RXS635 SHO322:SHO635 SRK322:SRK635 TBG322:TBG635 TLC322:TLC635 TUY322:TUY635 UEU322:UEU635 UOQ322:UOQ635 UYM322:UYM635 VII322:VII635 VSE322:VSE635 WCA322:WCA635 WLW322:WLW635 WVS322:WVS635 S65858:S66171 JG65858:JG66171 TC65858:TC66171 ACY65858:ACY66171 AMU65858:AMU66171 AWQ65858:AWQ66171 BGM65858:BGM66171 BQI65858:BQI66171 CAE65858:CAE66171 CKA65858:CKA66171 CTW65858:CTW66171 DDS65858:DDS66171 DNO65858:DNO66171 DXK65858:DXK66171 EHG65858:EHG66171 ERC65858:ERC66171 FAY65858:FAY66171 FKU65858:FKU66171 FUQ65858:FUQ66171 GEM65858:GEM66171 GOI65858:GOI66171 GYE65858:GYE66171 HIA65858:HIA66171 HRW65858:HRW66171 IBS65858:IBS66171 ILO65858:ILO66171 IVK65858:IVK66171 JFG65858:JFG66171 JPC65858:JPC66171 JYY65858:JYY66171 KIU65858:KIU66171 KSQ65858:KSQ66171 LCM65858:LCM66171 LMI65858:LMI66171 LWE65858:LWE66171 MGA65858:MGA66171 MPW65858:MPW66171 MZS65858:MZS66171 NJO65858:NJO66171 NTK65858:NTK66171 ODG65858:ODG66171 ONC65858:ONC66171 OWY65858:OWY66171 PGU65858:PGU66171 PQQ65858:PQQ66171 QAM65858:QAM66171 QKI65858:QKI66171 QUE65858:QUE66171 REA65858:REA66171 RNW65858:RNW66171 RXS65858:RXS66171 SHO65858:SHO66171 SRK65858:SRK66171 TBG65858:TBG66171 TLC65858:TLC66171 TUY65858:TUY66171 UEU65858:UEU66171 UOQ65858:UOQ66171 UYM65858:UYM66171 VII65858:VII66171 VSE65858:VSE66171 WCA65858:WCA66171 WLW65858:WLW66171 WVS65858:WVS66171 S131394:S131707 JG131394:JG131707 TC131394:TC131707 ACY131394:ACY131707 AMU131394:AMU131707 AWQ131394:AWQ131707 BGM131394:BGM131707 BQI131394:BQI131707 CAE131394:CAE131707 CKA131394:CKA131707 CTW131394:CTW131707 DDS131394:DDS131707 DNO131394:DNO131707 DXK131394:DXK131707 EHG131394:EHG131707 ERC131394:ERC131707 FAY131394:FAY131707 FKU131394:FKU131707 FUQ131394:FUQ131707 GEM131394:GEM131707 GOI131394:GOI131707 GYE131394:GYE131707 HIA131394:HIA131707 HRW131394:HRW131707 IBS131394:IBS131707 ILO131394:ILO131707 IVK131394:IVK131707 JFG131394:JFG131707 JPC131394:JPC131707 JYY131394:JYY131707 KIU131394:KIU131707 KSQ131394:KSQ131707 LCM131394:LCM131707 LMI131394:LMI131707 LWE131394:LWE131707 MGA131394:MGA131707 MPW131394:MPW131707 MZS131394:MZS131707 NJO131394:NJO131707 NTK131394:NTK131707 ODG131394:ODG131707 ONC131394:ONC131707 OWY131394:OWY131707 PGU131394:PGU131707 PQQ131394:PQQ131707 QAM131394:QAM131707 QKI131394:QKI131707 QUE131394:QUE131707 REA131394:REA131707 RNW131394:RNW131707 RXS131394:RXS131707 SHO131394:SHO131707 SRK131394:SRK131707 TBG131394:TBG131707 TLC131394:TLC131707 TUY131394:TUY131707 UEU131394:UEU131707 UOQ131394:UOQ131707 UYM131394:UYM131707 VII131394:VII131707 VSE131394:VSE131707 WCA131394:WCA131707 WLW131394:WLW131707 WVS131394:WVS131707 S196930:S197243 JG196930:JG197243 TC196930:TC197243 ACY196930:ACY197243 AMU196930:AMU197243 AWQ196930:AWQ197243 BGM196930:BGM197243 BQI196930:BQI197243 CAE196930:CAE197243 CKA196930:CKA197243 CTW196930:CTW197243 DDS196930:DDS197243 DNO196930:DNO197243 DXK196930:DXK197243 EHG196930:EHG197243 ERC196930:ERC197243 FAY196930:FAY197243 FKU196930:FKU197243 FUQ196930:FUQ197243 GEM196930:GEM197243 GOI196930:GOI197243 GYE196930:GYE197243 HIA196930:HIA197243 HRW196930:HRW197243 IBS196930:IBS197243 ILO196930:ILO197243 IVK196930:IVK197243 JFG196930:JFG197243 JPC196930:JPC197243 JYY196930:JYY197243 KIU196930:KIU197243 KSQ196930:KSQ197243 LCM196930:LCM197243 LMI196930:LMI197243 LWE196930:LWE197243 MGA196930:MGA197243 MPW196930:MPW197243 MZS196930:MZS197243 NJO196930:NJO197243 NTK196930:NTK197243 ODG196930:ODG197243 ONC196930:ONC197243 OWY196930:OWY197243 PGU196930:PGU197243 PQQ196930:PQQ197243 QAM196930:QAM197243 QKI196930:QKI197243 QUE196930:QUE197243 REA196930:REA197243 RNW196930:RNW197243 RXS196930:RXS197243 SHO196930:SHO197243 SRK196930:SRK197243 TBG196930:TBG197243 TLC196930:TLC197243 TUY196930:TUY197243 UEU196930:UEU197243 UOQ196930:UOQ197243 UYM196930:UYM197243 VII196930:VII197243 VSE196930:VSE197243 WCA196930:WCA197243 WLW196930:WLW197243 WVS196930:WVS197243 S262466:S262779 JG262466:JG262779 TC262466:TC262779 ACY262466:ACY262779 AMU262466:AMU262779 AWQ262466:AWQ262779 BGM262466:BGM262779 BQI262466:BQI262779 CAE262466:CAE262779 CKA262466:CKA262779 CTW262466:CTW262779 DDS262466:DDS262779 DNO262466:DNO262779 DXK262466:DXK262779 EHG262466:EHG262779 ERC262466:ERC262779 FAY262466:FAY262779 FKU262466:FKU262779 FUQ262466:FUQ262779 GEM262466:GEM262779 GOI262466:GOI262779 GYE262466:GYE262779 HIA262466:HIA262779 HRW262466:HRW262779 IBS262466:IBS262779 ILO262466:ILO262779 IVK262466:IVK262779 JFG262466:JFG262779 JPC262466:JPC262779 JYY262466:JYY262779 KIU262466:KIU262779 KSQ262466:KSQ262779 LCM262466:LCM262779 LMI262466:LMI262779 LWE262466:LWE262779 MGA262466:MGA262779 MPW262466:MPW262779 MZS262466:MZS262779 NJO262466:NJO262779 NTK262466:NTK262779 ODG262466:ODG262779 ONC262466:ONC262779 OWY262466:OWY262779 PGU262466:PGU262779 PQQ262466:PQQ262779 QAM262466:QAM262779 QKI262466:QKI262779 QUE262466:QUE262779 REA262466:REA262779 RNW262466:RNW262779 RXS262466:RXS262779 SHO262466:SHO262779 SRK262466:SRK262779 TBG262466:TBG262779 TLC262466:TLC262779 TUY262466:TUY262779 UEU262466:UEU262779 UOQ262466:UOQ262779 UYM262466:UYM262779 VII262466:VII262779 VSE262466:VSE262779 WCA262466:WCA262779 WLW262466:WLW262779 WVS262466:WVS262779 S328002:S328315 JG328002:JG328315 TC328002:TC328315 ACY328002:ACY328315 AMU328002:AMU328315 AWQ328002:AWQ328315 BGM328002:BGM328315 BQI328002:BQI328315 CAE328002:CAE328315 CKA328002:CKA328315 CTW328002:CTW328315 DDS328002:DDS328315 DNO328002:DNO328315 DXK328002:DXK328315 EHG328002:EHG328315 ERC328002:ERC328315 FAY328002:FAY328315 FKU328002:FKU328315 FUQ328002:FUQ328315 GEM328002:GEM328315 GOI328002:GOI328315 GYE328002:GYE328315 HIA328002:HIA328315 HRW328002:HRW328315 IBS328002:IBS328315 ILO328002:ILO328315 IVK328002:IVK328315 JFG328002:JFG328315 JPC328002:JPC328315 JYY328002:JYY328315 KIU328002:KIU328315 KSQ328002:KSQ328315 LCM328002:LCM328315 LMI328002:LMI328315 LWE328002:LWE328315 MGA328002:MGA328315 MPW328002:MPW328315 MZS328002:MZS328315 NJO328002:NJO328315 NTK328002:NTK328315 ODG328002:ODG328315 ONC328002:ONC328315 OWY328002:OWY328315 PGU328002:PGU328315 PQQ328002:PQQ328315 QAM328002:QAM328315 QKI328002:QKI328315 QUE328002:QUE328315 REA328002:REA328315 RNW328002:RNW328315 RXS328002:RXS328315 SHO328002:SHO328315 SRK328002:SRK328315 TBG328002:TBG328315 TLC328002:TLC328315 TUY328002:TUY328315 UEU328002:UEU328315 UOQ328002:UOQ328315 UYM328002:UYM328315 VII328002:VII328315 VSE328002:VSE328315 WCA328002:WCA328315 WLW328002:WLW328315 WVS328002:WVS328315 S393538:S393851 JG393538:JG393851 TC393538:TC393851 ACY393538:ACY393851 AMU393538:AMU393851 AWQ393538:AWQ393851 BGM393538:BGM393851 BQI393538:BQI393851 CAE393538:CAE393851 CKA393538:CKA393851 CTW393538:CTW393851 DDS393538:DDS393851 DNO393538:DNO393851 DXK393538:DXK393851 EHG393538:EHG393851 ERC393538:ERC393851 FAY393538:FAY393851 FKU393538:FKU393851 FUQ393538:FUQ393851 GEM393538:GEM393851 GOI393538:GOI393851 GYE393538:GYE393851 HIA393538:HIA393851 HRW393538:HRW393851 IBS393538:IBS393851 ILO393538:ILO393851 IVK393538:IVK393851 JFG393538:JFG393851 JPC393538:JPC393851 JYY393538:JYY393851 KIU393538:KIU393851 KSQ393538:KSQ393851 LCM393538:LCM393851 LMI393538:LMI393851 LWE393538:LWE393851 MGA393538:MGA393851 MPW393538:MPW393851 MZS393538:MZS393851 NJO393538:NJO393851 NTK393538:NTK393851 ODG393538:ODG393851 ONC393538:ONC393851 OWY393538:OWY393851 PGU393538:PGU393851 PQQ393538:PQQ393851 QAM393538:QAM393851 QKI393538:QKI393851 QUE393538:QUE393851 REA393538:REA393851 RNW393538:RNW393851 RXS393538:RXS393851 SHO393538:SHO393851 SRK393538:SRK393851 TBG393538:TBG393851 TLC393538:TLC393851 TUY393538:TUY393851 UEU393538:UEU393851 UOQ393538:UOQ393851 UYM393538:UYM393851 VII393538:VII393851 VSE393538:VSE393851 WCA393538:WCA393851 WLW393538:WLW393851 WVS393538:WVS393851 S459074:S459387 JG459074:JG459387 TC459074:TC459387 ACY459074:ACY459387 AMU459074:AMU459387 AWQ459074:AWQ459387 BGM459074:BGM459387 BQI459074:BQI459387 CAE459074:CAE459387 CKA459074:CKA459387 CTW459074:CTW459387 DDS459074:DDS459387 DNO459074:DNO459387 DXK459074:DXK459387 EHG459074:EHG459387 ERC459074:ERC459387 FAY459074:FAY459387 FKU459074:FKU459387 FUQ459074:FUQ459387 GEM459074:GEM459387 GOI459074:GOI459387 GYE459074:GYE459387 HIA459074:HIA459387 HRW459074:HRW459387 IBS459074:IBS459387 ILO459074:ILO459387 IVK459074:IVK459387 JFG459074:JFG459387 JPC459074:JPC459387 JYY459074:JYY459387 KIU459074:KIU459387 KSQ459074:KSQ459387 LCM459074:LCM459387 LMI459074:LMI459387 LWE459074:LWE459387 MGA459074:MGA459387 MPW459074:MPW459387 MZS459074:MZS459387 NJO459074:NJO459387 NTK459074:NTK459387 ODG459074:ODG459387 ONC459074:ONC459387 OWY459074:OWY459387 PGU459074:PGU459387 PQQ459074:PQQ459387 QAM459074:QAM459387 QKI459074:QKI459387 QUE459074:QUE459387 REA459074:REA459387 RNW459074:RNW459387 RXS459074:RXS459387 SHO459074:SHO459387 SRK459074:SRK459387 TBG459074:TBG459387 TLC459074:TLC459387 TUY459074:TUY459387 UEU459074:UEU459387 UOQ459074:UOQ459387 UYM459074:UYM459387 VII459074:VII459387 VSE459074:VSE459387 WCA459074:WCA459387 WLW459074:WLW459387 WVS459074:WVS459387 S524610:S524923 JG524610:JG524923 TC524610:TC524923 ACY524610:ACY524923 AMU524610:AMU524923 AWQ524610:AWQ524923 BGM524610:BGM524923 BQI524610:BQI524923 CAE524610:CAE524923 CKA524610:CKA524923 CTW524610:CTW524923 DDS524610:DDS524923 DNO524610:DNO524923 DXK524610:DXK524923 EHG524610:EHG524923 ERC524610:ERC524923 FAY524610:FAY524923 FKU524610:FKU524923 FUQ524610:FUQ524923 GEM524610:GEM524923 GOI524610:GOI524923 GYE524610:GYE524923 HIA524610:HIA524923 HRW524610:HRW524923 IBS524610:IBS524923 ILO524610:ILO524923 IVK524610:IVK524923 JFG524610:JFG524923 JPC524610:JPC524923 JYY524610:JYY524923 KIU524610:KIU524923 KSQ524610:KSQ524923 LCM524610:LCM524923 LMI524610:LMI524923 LWE524610:LWE524923 MGA524610:MGA524923 MPW524610:MPW524923 MZS524610:MZS524923 NJO524610:NJO524923 NTK524610:NTK524923 ODG524610:ODG524923 ONC524610:ONC524923 OWY524610:OWY524923 PGU524610:PGU524923 PQQ524610:PQQ524923 QAM524610:QAM524923 QKI524610:QKI524923 QUE524610:QUE524923 REA524610:REA524923 RNW524610:RNW524923 RXS524610:RXS524923 SHO524610:SHO524923 SRK524610:SRK524923 TBG524610:TBG524923 TLC524610:TLC524923 TUY524610:TUY524923 UEU524610:UEU524923 UOQ524610:UOQ524923 UYM524610:UYM524923 VII524610:VII524923 VSE524610:VSE524923 WCA524610:WCA524923 WLW524610:WLW524923 WVS524610:WVS524923 S590146:S590459 JG590146:JG590459 TC590146:TC590459 ACY590146:ACY590459 AMU590146:AMU590459 AWQ590146:AWQ590459 BGM590146:BGM590459 BQI590146:BQI590459 CAE590146:CAE590459 CKA590146:CKA590459 CTW590146:CTW590459 DDS590146:DDS590459 DNO590146:DNO590459 DXK590146:DXK590459 EHG590146:EHG590459 ERC590146:ERC590459 FAY590146:FAY590459 FKU590146:FKU590459 FUQ590146:FUQ590459 GEM590146:GEM590459 GOI590146:GOI590459 GYE590146:GYE590459 HIA590146:HIA590459 HRW590146:HRW590459 IBS590146:IBS590459 ILO590146:ILO590459 IVK590146:IVK590459 JFG590146:JFG590459 JPC590146:JPC590459 JYY590146:JYY590459 KIU590146:KIU590459 KSQ590146:KSQ590459 LCM590146:LCM590459 LMI590146:LMI590459 LWE590146:LWE590459 MGA590146:MGA590459 MPW590146:MPW590459 MZS590146:MZS590459 NJO590146:NJO590459 NTK590146:NTK590459 ODG590146:ODG590459 ONC590146:ONC590459 OWY590146:OWY590459 PGU590146:PGU590459 PQQ590146:PQQ590459 QAM590146:QAM590459 QKI590146:QKI590459 QUE590146:QUE590459 REA590146:REA590459 RNW590146:RNW590459 RXS590146:RXS590459 SHO590146:SHO590459 SRK590146:SRK590459 TBG590146:TBG590459 TLC590146:TLC590459 TUY590146:TUY590459 UEU590146:UEU590459 UOQ590146:UOQ590459 UYM590146:UYM590459 VII590146:VII590459 VSE590146:VSE590459 WCA590146:WCA590459 WLW590146:WLW590459 WVS590146:WVS590459 S655682:S655995 JG655682:JG655995 TC655682:TC655995 ACY655682:ACY655995 AMU655682:AMU655995 AWQ655682:AWQ655995 BGM655682:BGM655995 BQI655682:BQI655995 CAE655682:CAE655995 CKA655682:CKA655995 CTW655682:CTW655995 DDS655682:DDS655995 DNO655682:DNO655995 DXK655682:DXK655995 EHG655682:EHG655995 ERC655682:ERC655995 FAY655682:FAY655995 FKU655682:FKU655995 FUQ655682:FUQ655995 GEM655682:GEM655995 GOI655682:GOI655995 GYE655682:GYE655995 HIA655682:HIA655995 HRW655682:HRW655995 IBS655682:IBS655995 ILO655682:ILO655995 IVK655682:IVK655995 JFG655682:JFG655995 JPC655682:JPC655995 JYY655682:JYY655995 KIU655682:KIU655995 KSQ655682:KSQ655995 LCM655682:LCM655995 LMI655682:LMI655995 LWE655682:LWE655995 MGA655682:MGA655995 MPW655682:MPW655995 MZS655682:MZS655995 NJO655682:NJO655995 NTK655682:NTK655995 ODG655682:ODG655995 ONC655682:ONC655995 OWY655682:OWY655995 PGU655682:PGU655995 PQQ655682:PQQ655995 QAM655682:QAM655995 QKI655682:QKI655995 QUE655682:QUE655995 REA655682:REA655995 RNW655682:RNW655995 RXS655682:RXS655995 SHO655682:SHO655995 SRK655682:SRK655995 TBG655682:TBG655995 TLC655682:TLC655995 TUY655682:TUY655995 UEU655682:UEU655995 UOQ655682:UOQ655995 UYM655682:UYM655995 VII655682:VII655995 VSE655682:VSE655995 WCA655682:WCA655995 WLW655682:WLW655995 WVS655682:WVS655995 S721218:S721531 JG721218:JG721531 TC721218:TC721531 ACY721218:ACY721531 AMU721218:AMU721531 AWQ721218:AWQ721531 BGM721218:BGM721531 BQI721218:BQI721531 CAE721218:CAE721531 CKA721218:CKA721531 CTW721218:CTW721531 DDS721218:DDS721531 DNO721218:DNO721531 DXK721218:DXK721531 EHG721218:EHG721531 ERC721218:ERC721531 FAY721218:FAY721531 FKU721218:FKU721531 FUQ721218:FUQ721531 GEM721218:GEM721531 GOI721218:GOI721531 GYE721218:GYE721531 HIA721218:HIA721531 HRW721218:HRW721531 IBS721218:IBS721531 ILO721218:ILO721531 IVK721218:IVK721531 JFG721218:JFG721531 JPC721218:JPC721531 JYY721218:JYY721531 KIU721218:KIU721531 KSQ721218:KSQ721531 LCM721218:LCM721531 LMI721218:LMI721531 LWE721218:LWE721531 MGA721218:MGA721531 MPW721218:MPW721531 MZS721218:MZS721531 NJO721218:NJO721531 NTK721218:NTK721531 ODG721218:ODG721531 ONC721218:ONC721531 OWY721218:OWY721531 PGU721218:PGU721531 PQQ721218:PQQ721531 QAM721218:QAM721531 QKI721218:QKI721531 QUE721218:QUE721531 REA721218:REA721531 RNW721218:RNW721531 RXS721218:RXS721531 SHO721218:SHO721531 SRK721218:SRK721531 TBG721218:TBG721531 TLC721218:TLC721531 TUY721218:TUY721531 UEU721218:UEU721531 UOQ721218:UOQ721531 UYM721218:UYM721531 VII721218:VII721531 VSE721218:VSE721531 WCA721218:WCA721531 WLW721218:WLW721531 WVS721218:WVS721531 S786754:S787067 JG786754:JG787067 TC786754:TC787067 ACY786754:ACY787067 AMU786754:AMU787067 AWQ786754:AWQ787067 BGM786754:BGM787067 BQI786754:BQI787067 CAE786754:CAE787067 CKA786754:CKA787067 CTW786754:CTW787067 DDS786754:DDS787067 DNO786754:DNO787067 DXK786754:DXK787067 EHG786754:EHG787067 ERC786754:ERC787067 FAY786754:FAY787067 FKU786754:FKU787067 FUQ786754:FUQ787067 GEM786754:GEM787067 GOI786754:GOI787067 GYE786754:GYE787067 HIA786754:HIA787067 HRW786754:HRW787067 IBS786754:IBS787067 ILO786754:ILO787067 IVK786754:IVK787067 JFG786754:JFG787067 JPC786754:JPC787067 JYY786754:JYY787067 KIU786754:KIU787067 KSQ786754:KSQ787067 LCM786754:LCM787067 LMI786754:LMI787067 LWE786754:LWE787067 MGA786754:MGA787067 MPW786754:MPW787067 MZS786754:MZS787067 NJO786754:NJO787067 NTK786754:NTK787067 ODG786754:ODG787067 ONC786754:ONC787067 OWY786754:OWY787067 PGU786754:PGU787067 PQQ786754:PQQ787067 QAM786754:QAM787067 QKI786754:QKI787067 QUE786754:QUE787067 REA786754:REA787067 RNW786754:RNW787067 RXS786754:RXS787067 SHO786754:SHO787067 SRK786754:SRK787067 TBG786754:TBG787067 TLC786754:TLC787067 TUY786754:TUY787067 UEU786754:UEU787067 UOQ786754:UOQ787067 UYM786754:UYM787067 VII786754:VII787067 VSE786754:VSE787067 WCA786754:WCA787067 WLW786754:WLW787067 WVS786754:WVS787067 S852290:S852603 JG852290:JG852603 TC852290:TC852603 ACY852290:ACY852603 AMU852290:AMU852603 AWQ852290:AWQ852603 BGM852290:BGM852603 BQI852290:BQI852603 CAE852290:CAE852603 CKA852290:CKA852603 CTW852290:CTW852603 DDS852290:DDS852603 DNO852290:DNO852603 DXK852290:DXK852603 EHG852290:EHG852603 ERC852290:ERC852603 FAY852290:FAY852603 FKU852290:FKU852603 FUQ852290:FUQ852603 GEM852290:GEM852603 GOI852290:GOI852603 GYE852290:GYE852603 HIA852290:HIA852603 HRW852290:HRW852603 IBS852290:IBS852603 ILO852290:ILO852603 IVK852290:IVK852603 JFG852290:JFG852603 JPC852290:JPC852603 JYY852290:JYY852603 KIU852290:KIU852603 KSQ852290:KSQ852603 LCM852290:LCM852603 LMI852290:LMI852603 LWE852290:LWE852603 MGA852290:MGA852603 MPW852290:MPW852603 MZS852290:MZS852603 NJO852290:NJO852603 NTK852290:NTK852603 ODG852290:ODG852603 ONC852290:ONC852603 OWY852290:OWY852603 PGU852290:PGU852603 PQQ852290:PQQ852603 QAM852290:QAM852603 QKI852290:QKI852603 QUE852290:QUE852603 REA852290:REA852603 RNW852290:RNW852603 RXS852290:RXS852603 SHO852290:SHO852603 SRK852290:SRK852603 TBG852290:TBG852603 TLC852290:TLC852603 TUY852290:TUY852603 UEU852290:UEU852603 UOQ852290:UOQ852603 UYM852290:UYM852603 VII852290:VII852603 VSE852290:VSE852603 WCA852290:WCA852603 WLW852290:WLW852603 WVS852290:WVS852603 S917826:S918139 JG917826:JG918139 TC917826:TC918139 ACY917826:ACY918139 AMU917826:AMU918139 AWQ917826:AWQ918139 BGM917826:BGM918139 BQI917826:BQI918139 CAE917826:CAE918139 CKA917826:CKA918139 CTW917826:CTW918139 DDS917826:DDS918139 DNO917826:DNO918139 DXK917826:DXK918139 EHG917826:EHG918139 ERC917826:ERC918139 FAY917826:FAY918139 FKU917826:FKU918139 FUQ917826:FUQ918139 GEM917826:GEM918139 GOI917826:GOI918139 GYE917826:GYE918139 HIA917826:HIA918139 HRW917826:HRW918139 IBS917826:IBS918139 ILO917826:ILO918139 IVK917826:IVK918139 JFG917826:JFG918139 JPC917826:JPC918139 JYY917826:JYY918139 KIU917826:KIU918139 KSQ917826:KSQ918139 LCM917826:LCM918139 LMI917826:LMI918139 LWE917826:LWE918139 MGA917826:MGA918139 MPW917826:MPW918139 MZS917826:MZS918139 NJO917826:NJO918139 NTK917826:NTK918139 ODG917826:ODG918139 ONC917826:ONC918139 OWY917826:OWY918139 PGU917826:PGU918139 PQQ917826:PQQ918139 QAM917826:QAM918139 QKI917826:QKI918139 QUE917826:QUE918139 REA917826:REA918139 RNW917826:RNW918139 RXS917826:RXS918139 SHO917826:SHO918139 SRK917826:SRK918139 TBG917826:TBG918139 TLC917826:TLC918139 TUY917826:TUY918139 UEU917826:UEU918139 UOQ917826:UOQ918139 UYM917826:UYM918139 VII917826:VII918139 VSE917826:VSE918139 WCA917826:WCA918139 WLW917826:WLW918139 WVS917826:WVS918139 S983362:S983675 JG983362:JG983675 TC983362:TC983675 ACY983362:ACY983675 AMU983362:AMU983675 AWQ983362:AWQ983675 BGM983362:BGM983675 BQI983362:BQI983675 CAE983362:CAE983675 CKA983362:CKA983675 CTW983362:CTW983675 DDS983362:DDS983675 DNO983362:DNO983675 DXK983362:DXK983675 EHG983362:EHG983675 ERC983362:ERC983675 FAY983362:FAY983675 FKU983362:FKU983675 FUQ983362:FUQ983675 GEM983362:GEM983675 GOI983362:GOI983675 GYE983362:GYE983675 HIA983362:HIA983675 HRW983362:HRW983675 IBS983362:IBS983675 ILO983362:ILO983675 IVK983362:IVK983675 JFG983362:JFG983675 JPC983362:JPC983675 JYY983362:JYY983675 KIU983362:KIU983675 KSQ983362:KSQ983675 LCM983362:LCM983675 LMI983362:LMI983675 LWE983362:LWE983675 MGA983362:MGA983675 MPW983362:MPW983675 MZS983362:MZS983675 NJO983362:NJO983675 NTK983362:NTK983675 ODG983362:ODG983675 ONC983362:ONC983675 OWY983362:OWY983675 PGU983362:PGU983675 PQQ983362:PQQ983675 QAM983362:QAM983675 QKI983362:QKI983675 QUE983362:QUE983675 REA983362:REA983675 RNW983362:RNW983675 RXS983362:RXS983675 SHO983362:SHO983675 SRK983362:SRK983675 TBG983362:TBG983675 TLC983362:TLC983675 TUY983362:TUY983675 UEU983362:UEU983675 UOQ983362:UOQ983675 UYM983362:UYM983675 VII983362:VII983675 VSE983362:VSE983675 WCA983362:WCA983675 WLW983362:WLW983675 WVS983362:WVS983675 WVS11:WVS319 WLW11:WLW319 WCA11:WCA319 VSE11:VSE319 VII11:VII319 UYM11:UYM319 UOQ11:UOQ319 UEU11:UEU319 TUY11:TUY319 TLC11:TLC319 TBG11:TBG319 SRK11:SRK319 SHO11:SHO319 RXS11:RXS319 RNW11:RNW319 REA11:REA319 QUE11:QUE319 QKI11:QKI319 QAM11:QAM319 PQQ11:PQQ319 PGU11:PGU319 OWY11:OWY319 ONC11:ONC319 ODG11:ODG319 NTK11:NTK319 NJO11:NJO319 MZS11:MZS319 MPW11:MPW319 MGA11:MGA319 LWE11:LWE319 LMI11:LMI319 LCM11:LCM319 KSQ11:KSQ319 KIU11:KIU319 JYY11:JYY319 JPC11:JPC319 JFG11:JFG319 IVK11:IVK319 ILO11:ILO319 IBS11:IBS319 HRW11:HRW319 HIA11:HIA319 GYE11:GYE319 GOI11:GOI319 GEM11:GEM319 FUQ11:FUQ319 FKU11:FKU319 FAY11:FAY319 ERC11:ERC319 EHG11:EHG319 DXK11:DXK319 DNO11:DNO319 DDS11:DDS319 CTW11:CTW319 CKA11:CKA319 CAE11:CAE319 BQI11:BQI319 BGM11:BGM319 AWQ11:AWQ319 AMU11:AMU319 ACY11:ACY319 TC11:TC319 JG11:JG319 S11:S319" xr:uid="{F3EB3C55-A6A2-4F35-81A1-F41C09D33E72}">
      <formula1>0</formula1>
      <formula2>2</formula2>
    </dataValidation>
  </dataValidations>
  <hyperlinks>
    <hyperlink ref="C4:S4" location="VARIABLES!A1" display="MATRIZ DE CALIFICACIÓN PLANES, PROGRAMAS Y PROYECTOS" xr:uid="{61426E7A-6D2B-41C6-BD4F-CD32CF576216}"/>
  </hyperlink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011CF-F040-4A2A-9C74-C0CCBF647514}">
  <sheetPr>
    <tabColor rgb="FFFFFF00"/>
  </sheetPr>
  <dimension ref="A1:AA635"/>
  <sheetViews>
    <sheetView tabSelected="1" zoomScale="70" zoomScaleNormal="70" workbookViewId="0">
      <selection activeCell="I14" sqref="I14"/>
    </sheetView>
  </sheetViews>
  <sheetFormatPr baseColWidth="10" defaultRowHeight="15" x14ac:dyDescent="0.2"/>
  <cols>
    <col min="1" max="1" width="5.42578125" style="5" customWidth="1"/>
    <col min="2" max="2" width="34.5703125" style="60" customWidth="1"/>
    <col min="3" max="3" width="27.85546875" style="60" customWidth="1"/>
    <col min="4" max="4" width="18.140625" style="58" customWidth="1"/>
    <col min="5" max="5" width="24" style="58" customWidth="1"/>
    <col min="6" max="6" width="20.85546875" style="58" customWidth="1"/>
    <col min="7" max="7" width="16.140625" style="58" customWidth="1"/>
    <col min="8" max="8" width="15.85546875" style="58" customWidth="1"/>
    <col min="9" max="9" width="30.28515625" style="60" customWidth="1"/>
    <col min="10" max="10" width="26.85546875" style="60" customWidth="1"/>
    <col min="11" max="11" width="16.85546875" style="60" customWidth="1"/>
    <col min="12" max="12" width="13.140625" style="60" customWidth="1"/>
    <col min="13" max="13" width="14" style="61" customWidth="1"/>
    <col min="14" max="14" width="17.28515625" style="60" customWidth="1"/>
    <col min="15" max="15" width="16.5703125" style="92" customWidth="1"/>
    <col min="16" max="16" width="15.42578125" style="60" customWidth="1"/>
    <col min="17" max="17" width="15.5703125" style="60" customWidth="1"/>
    <col min="18" max="18" width="25.85546875" style="60" customWidth="1"/>
    <col min="19" max="233" width="11.42578125" style="5"/>
    <col min="234" max="234" width="5.42578125" style="5" customWidth="1"/>
    <col min="235" max="235" width="34.5703125" style="5" customWidth="1"/>
    <col min="236" max="236" width="27.85546875" style="5" customWidth="1"/>
    <col min="237" max="237" width="18.140625" style="5" customWidth="1"/>
    <col min="238" max="238" width="24" style="5" customWidth="1"/>
    <col min="239" max="239" width="16" style="5" customWidth="1"/>
    <col min="240" max="240" width="16.140625" style="5" customWidth="1"/>
    <col min="241" max="241" width="15.85546875" style="5" customWidth="1"/>
    <col min="242" max="242" width="17.42578125" style="5" customWidth="1"/>
    <col min="243" max="244" width="16.85546875" style="5" customWidth="1"/>
    <col min="245" max="245" width="13.140625" style="5" customWidth="1"/>
    <col min="246" max="246" width="14" style="5" customWidth="1"/>
    <col min="247" max="247" width="17.28515625" style="5" customWidth="1"/>
    <col min="248" max="248" width="16.5703125" style="5" customWidth="1"/>
    <col min="249" max="249" width="15.42578125" style="5" customWidth="1"/>
    <col min="250" max="250" width="15.5703125" style="5" customWidth="1"/>
    <col min="251" max="251" width="25.85546875" style="5" customWidth="1"/>
    <col min="252" max="252" width="31.7109375" style="5" customWidth="1"/>
    <col min="253" max="253" width="34.140625" style="5" customWidth="1"/>
    <col min="254" max="254" width="37.7109375" style="5" customWidth="1"/>
    <col min="255" max="255" width="48.7109375" style="5" customWidth="1"/>
    <col min="256" max="256" width="29.42578125" style="5" customWidth="1"/>
    <col min="257" max="489" width="11.42578125" style="5"/>
    <col min="490" max="490" width="5.42578125" style="5" customWidth="1"/>
    <col min="491" max="491" width="34.5703125" style="5" customWidth="1"/>
    <col min="492" max="492" width="27.85546875" style="5" customWidth="1"/>
    <col min="493" max="493" width="18.140625" style="5" customWidth="1"/>
    <col min="494" max="494" width="24" style="5" customWidth="1"/>
    <col min="495" max="495" width="16" style="5" customWidth="1"/>
    <col min="496" max="496" width="16.140625" style="5" customWidth="1"/>
    <col min="497" max="497" width="15.85546875" style="5" customWidth="1"/>
    <col min="498" max="498" width="17.42578125" style="5" customWidth="1"/>
    <col min="499" max="500" width="16.85546875" style="5" customWidth="1"/>
    <col min="501" max="501" width="13.140625" style="5" customWidth="1"/>
    <col min="502" max="502" width="14" style="5" customWidth="1"/>
    <col min="503" max="503" width="17.28515625" style="5" customWidth="1"/>
    <col min="504" max="504" width="16.5703125" style="5" customWidth="1"/>
    <col min="505" max="505" width="15.42578125" style="5" customWidth="1"/>
    <col min="506" max="506" width="15.5703125" style="5" customWidth="1"/>
    <col min="507" max="507" width="25.85546875" style="5" customWidth="1"/>
    <col min="508" max="508" width="31.7109375" style="5" customWidth="1"/>
    <col min="509" max="509" width="34.140625" style="5" customWidth="1"/>
    <col min="510" max="510" width="37.7109375" style="5" customWidth="1"/>
    <col min="511" max="511" width="48.7109375" style="5" customWidth="1"/>
    <col min="512" max="512" width="29.42578125" style="5" customWidth="1"/>
    <col min="513" max="745" width="11.42578125" style="5"/>
    <col min="746" max="746" width="5.42578125" style="5" customWidth="1"/>
    <col min="747" max="747" width="34.5703125" style="5" customWidth="1"/>
    <col min="748" max="748" width="27.85546875" style="5" customWidth="1"/>
    <col min="749" max="749" width="18.140625" style="5" customWidth="1"/>
    <col min="750" max="750" width="24" style="5" customWidth="1"/>
    <col min="751" max="751" width="16" style="5" customWidth="1"/>
    <col min="752" max="752" width="16.140625" style="5" customWidth="1"/>
    <col min="753" max="753" width="15.85546875" style="5" customWidth="1"/>
    <col min="754" max="754" width="17.42578125" style="5" customWidth="1"/>
    <col min="755" max="756" width="16.85546875" style="5" customWidth="1"/>
    <col min="757" max="757" width="13.140625" style="5" customWidth="1"/>
    <col min="758" max="758" width="14" style="5" customWidth="1"/>
    <col min="759" max="759" width="17.28515625" style="5" customWidth="1"/>
    <col min="760" max="760" width="16.5703125" style="5" customWidth="1"/>
    <col min="761" max="761" width="15.42578125" style="5" customWidth="1"/>
    <col min="762" max="762" width="15.5703125" style="5" customWidth="1"/>
    <col min="763" max="763" width="25.85546875" style="5" customWidth="1"/>
    <col min="764" max="764" width="31.7109375" style="5" customWidth="1"/>
    <col min="765" max="765" width="34.140625" style="5" customWidth="1"/>
    <col min="766" max="766" width="37.7109375" style="5" customWidth="1"/>
    <col min="767" max="767" width="48.7109375" style="5" customWidth="1"/>
    <col min="768" max="768" width="29.42578125" style="5" customWidth="1"/>
    <col min="769" max="1001" width="11.42578125" style="5"/>
    <col min="1002" max="1002" width="5.42578125" style="5" customWidth="1"/>
    <col min="1003" max="1003" width="34.5703125" style="5" customWidth="1"/>
    <col min="1004" max="1004" width="27.85546875" style="5" customWidth="1"/>
    <col min="1005" max="1005" width="18.140625" style="5" customWidth="1"/>
    <col min="1006" max="1006" width="24" style="5" customWidth="1"/>
    <col min="1007" max="1007" width="16" style="5" customWidth="1"/>
    <col min="1008" max="1008" width="16.140625" style="5" customWidth="1"/>
    <col min="1009" max="1009" width="15.85546875" style="5" customWidth="1"/>
    <col min="1010" max="1010" width="17.42578125" style="5" customWidth="1"/>
    <col min="1011" max="1012" width="16.85546875" style="5" customWidth="1"/>
    <col min="1013" max="1013" width="13.140625" style="5" customWidth="1"/>
    <col min="1014" max="1014" width="14" style="5" customWidth="1"/>
    <col min="1015" max="1015" width="17.28515625" style="5" customWidth="1"/>
    <col min="1016" max="1016" width="16.5703125" style="5" customWidth="1"/>
    <col min="1017" max="1017" width="15.42578125" style="5" customWidth="1"/>
    <col min="1018" max="1018" width="15.5703125" style="5" customWidth="1"/>
    <col min="1019" max="1019" width="25.85546875" style="5" customWidth="1"/>
    <col min="1020" max="1020" width="31.7109375" style="5" customWidth="1"/>
    <col min="1021" max="1021" width="34.140625" style="5" customWidth="1"/>
    <col min="1022" max="1022" width="37.7109375" style="5" customWidth="1"/>
    <col min="1023" max="1023" width="48.7109375" style="5" customWidth="1"/>
    <col min="1024" max="1024" width="29.42578125" style="5" customWidth="1"/>
    <col min="1025" max="1257" width="11.42578125" style="5"/>
    <col min="1258" max="1258" width="5.42578125" style="5" customWidth="1"/>
    <col min="1259" max="1259" width="34.5703125" style="5" customWidth="1"/>
    <col min="1260" max="1260" width="27.85546875" style="5" customWidth="1"/>
    <col min="1261" max="1261" width="18.140625" style="5" customWidth="1"/>
    <col min="1262" max="1262" width="24" style="5" customWidth="1"/>
    <col min="1263" max="1263" width="16" style="5" customWidth="1"/>
    <col min="1264" max="1264" width="16.140625" style="5" customWidth="1"/>
    <col min="1265" max="1265" width="15.85546875" style="5" customWidth="1"/>
    <col min="1266" max="1266" width="17.42578125" style="5" customWidth="1"/>
    <col min="1267" max="1268" width="16.85546875" style="5" customWidth="1"/>
    <col min="1269" max="1269" width="13.140625" style="5" customWidth="1"/>
    <col min="1270" max="1270" width="14" style="5" customWidth="1"/>
    <col min="1271" max="1271" width="17.28515625" style="5" customWidth="1"/>
    <col min="1272" max="1272" width="16.5703125" style="5" customWidth="1"/>
    <col min="1273" max="1273" width="15.42578125" style="5" customWidth="1"/>
    <col min="1274" max="1274" width="15.5703125" style="5" customWidth="1"/>
    <col min="1275" max="1275" width="25.85546875" style="5" customWidth="1"/>
    <col min="1276" max="1276" width="31.7109375" style="5" customWidth="1"/>
    <col min="1277" max="1277" width="34.140625" style="5" customWidth="1"/>
    <col min="1278" max="1278" width="37.7109375" style="5" customWidth="1"/>
    <col min="1279" max="1279" width="48.7109375" style="5" customWidth="1"/>
    <col min="1280" max="1280" width="29.42578125" style="5" customWidth="1"/>
    <col min="1281" max="1513" width="11.42578125" style="5"/>
    <col min="1514" max="1514" width="5.42578125" style="5" customWidth="1"/>
    <col min="1515" max="1515" width="34.5703125" style="5" customWidth="1"/>
    <col min="1516" max="1516" width="27.85546875" style="5" customWidth="1"/>
    <col min="1517" max="1517" width="18.140625" style="5" customWidth="1"/>
    <col min="1518" max="1518" width="24" style="5" customWidth="1"/>
    <col min="1519" max="1519" width="16" style="5" customWidth="1"/>
    <col min="1520" max="1520" width="16.140625" style="5" customWidth="1"/>
    <col min="1521" max="1521" width="15.85546875" style="5" customWidth="1"/>
    <col min="1522" max="1522" width="17.42578125" style="5" customWidth="1"/>
    <col min="1523" max="1524" width="16.85546875" style="5" customWidth="1"/>
    <col min="1525" max="1525" width="13.140625" style="5" customWidth="1"/>
    <col min="1526" max="1526" width="14" style="5" customWidth="1"/>
    <col min="1527" max="1527" width="17.28515625" style="5" customWidth="1"/>
    <col min="1528" max="1528" width="16.5703125" style="5" customWidth="1"/>
    <col min="1529" max="1529" width="15.42578125" style="5" customWidth="1"/>
    <col min="1530" max="1530" width="15.5703125" style="5" customWidth="1"/>
    <col min="1531" max="1531" width="25.85546875" style="5" customWidth="1"/>
    <col min="1532" max="1532" width="31.7109375" style="5" customWidth="1"/>
    <col min="1533" max="1533" width="34.140625" style="5" customWidth="1"/>
    <col min="1534" max="1534" width="37.7109375" style="5" customWidth="1"/>
    <col min="1535" max="1535" width="48.7109375" style="5" customWidth="1"/>
    <col min="1536" max="1536" width="29.42578125" style="5" customWidth="1"/>
    <col min="1537" max="1769" width="11.42578125" style="5"/>
    <col min="1770" max="1770" width="5.42578125" style="5" customWidth="1"/>
    <col min="1771" max="1771" width="34.5703125" style="5" customWidth="1"/>
    <col min="1772" max="1772" width="27.85546875" style="5" customWidth="1"/>
    <col min="1773" max="1773" width="18.140625" style="5" customWidth="1"/>
    <col min="1774" max="1774" width="24" style="5" customWidth="1"/>
    <col min="1775" max="1775" width="16" style="5" customWidth="1"/>
    <col min="1776" max="1776" width="16.140625" style="5" customWidth="1"/>
    <col min="1777" max="1777" width="15.85546875" style="5" customWidth="1"/>
    <col min="1778" max="1778" width="17.42578125" style="5" customWidth="1"/>
    <col min="1779" max="1780" width="16.85546875" style="5" customWidth="1"/>
    <col min="1781" max="1781" width="13.140625" style="5" customWidth="1"/>
    <col min="1782" max="1782" width="14" style="5" customWidth="1"/>
    <col min="1783" max="1783" width="17.28515625" style="5" customWidth="1"/>
    <col min="1784" max="1784" width="16.5703125" style="5" customWidth="1"/>
    <col min="1785" max="1785" width="15.42578125" style="5" customWidth="1"/>
    <col min="1786" max="1786" width="15.5703125" style="5" customWidth="1"/>
    <col min="1787" max="1787" width="25.85546875" style="5" customWidth="1"/>
    <col min="1788" max="1788" width="31.7109375" style="5" customWidth="1"/>
    <col min="1789" max="1789" width="34.140625" style="5" customWidth="1"/>
    <col min="1790" max="1790" width="37.7109375" style="5" customWidth="1"/>
    <col min="1791" max="1791" width="48.7109375" style="5" customWidth="1"/>
    <col min="1792" max="1792" width="29.42578125" style="5" customWidth="1"/>
    <col min="1793" max="2025" width="11.42578125" style="5"/>
    <col min="2026" max="2026" width="5.42578125" style="5" customWidth="1"/>
    <col min="2027" max="2027" width="34.5703125" style="5" customWidth="1"/>
    <col min="2028" max="2028" width="27.85546875" style="5" customWidth="1"/>
    <col min="2029" max="2029" width="18.140625" style="5" customWidth="1"/>
    <col min="2030" max="2030" width="24" style="5" customWidth="1"/>
    <col min="2031" max="2031" width="16" style="5" customWidth="1"/>
    <col min="2032" max="2032" width="16.140625" style="5" customWidth="1"/>
    <col min="2033" max="2033" width="15.85546875" style="5" customWidth="1"/>
    <col min="2034" max="2034" width="17.42578125" style="5" customWidth="1"/>
    <col min="2035" max="2036" width="16.85546875" style="5" customWidth="1"/>
    <col min="2037" max="2037" width="13.140625" style="5" customWidth="1"/>
    <col min="2038" max="2038" width="14" style="5" customWidth="1"/>
    <col min="2039" max="2039" width="17.28515625" style="5" customWidth="1"/>
    <col min="2040" max="2040" width="16.5703125" style="5" customWidth="1"/>
    <col min="2041" max="2041" width="15.42578125" style="5" customWidth="1"/>
    <col min="2042" max="2042" width="15.5703125" style="5" customWidth="1"/>
    <col min="2043" max="2043" width="25.85546875" style="5" customWidth="1"/>
    <col min="2044" max="2044" width="31.7109375" style="5" customWidth="1"/>
    <col min="2045" max="2045" width="34.140625" style="5" customWidth="1"/>
    <col min="2046" max="2046" width="37.7109375" style="5" customWidth="1"/>
    <col min="2047" max="2047" width="48.7109375" style="5" customWidth="1"/>
    <col min="2048" max="2048" width="29.42578125" style="5" customWidth="1"/>
    <col min="2049" max="2281" width="11.42578125" style="5"/>
    <col min="2282" max="2282" width="5.42578125" style="5" customWidth="1"/>
    <col min="2283" max="2283" width="34.5703125" style="5" customWidth="1"/>
    <col min="2284" max="2284" width="27.85546875" style="5" customWidth="1"/>
    <col min="2285" max="2285" width="18.140625" style="5" customWidth="1"/>
    <col min="2286" max="2286" width="24" style="5" customWidth="1"/>
    <col min="2287" max="2287" width="16" style="5" customWidth="1"/>
    <col min="2288" max="2288" width="16.140625" style="5" customWidth="1"/>
    <col min="2289" max="2289" width="15.85546875" style="5" customWidth="1"/>
    <col min="2290" max="2290" width="17.42578125" style="5" customWidth="1"/>
    <col min="2291" max="2292" width="16.85546875" style="5" customWidth="1"/>
    <col min="2293" max="2293" width="13.140625" style="5" customWidth="1"/>
    <col min="2294" max="2294" width="14" style="5" customWidth="1"/>
    <col min="2295" max="2295" width="17.28515625" style="5" customWidth="1"/>
    <col min="2296" max="2296" width="16.5703125" style="5" customWidth="1"/>
    <col min="2297" max="2297" width="15.42578125" style="5" customWidth="1"/>
    <col min="2298" max="2298" width="15.5703125" style="5" customWidth="1"/>
    <col min="2299" max="2299" width="25.85546875" style="5" customWidth="1"/>
    <col min="2300" max="2300" width="31.7109375" style="5" customWidth="1"/>
    <col min="2301" max="2301" width="34.140625" style="5" customWidth="1"/>
    <col min="2302" max="2302" width="37.7109375" style="5" customWidth="1"/>
    <col min="2303" max="2303" width="48.7109375" style="5" customWidth="1"/>
    <col min="2304" max="2304" width="29.42578125" style="5" customWidth="1"/>
    <col min="2305" max="2537" width="11.42578125" style="5"/>
    <col min="2538" max="2538" width="5.42578125" style="5" customWidth="1"/>
    <col min="2539" max="2539" width="34.5703125" style="5" customWidth="1"/>
    <col min="2540" max="2540" width="27.85546875" style="5" customWidth="1"/>
    <col min="2541" max="2541" width="18.140625" style="5" customWidth="1"/>
    <col min="2542" max="2542" width="24" style="5" customWidth="1"/>
    <col min="2543" max="2543" width="16" style="5" customWidth="1"/>
    <col min="2544" max="2544" width="16.140625" style="5" customWidth="1"/>
    <col min="2545" max="2545" width="15.85546875" style="5" customWidth="1"/>
    <col min="2546" max="2546" width="17.42578125" style="5" customWidth="1"/>
    <col min="2547" max="2548" width="16.85546875" style="5" customWidth="1"/>
    <col min="2549" max="2549" width="13.140625" style="5" customWidth="1"/>
    <col min="2550" max="2550" width="14" style="5" customWidth="1"/>
    <col min="2551" max="2551" width="17.28515625" style="5" customWidth="1"/>
    <col min="2552" max="2552" width="16.5703125" style="5" customWidth="1"/>
    <col min="2553" max="2553" width="15.42578125" style="5" customWidth="1"/>
    <col min="2554" max="2554" width="15.5703125" style="5" customWidth="1"/>
    <col min="2555" max="2555" width="25.85546875" style="5" customWidth="1"/>
    <col min="2556" max="2556" width="31.7109375" style="5" customWidth="1"/>
    <col min="2557" max="2557" width="34.140625" style="5" customWidth="1"/>
    <col min="2558" max="2558" width="37.7109375" style="5" customWidth="1"/>
    <col min="2559" max="2559" width="48.7109375" style="5" customWidth="1"/>
    <col min="2560" max="2560" width="29.42578125" style="5" customWidth="1"/>
    <col min="2561" max="2793" width="11.42578125" style="5"/>
    <col min="2794" max="2794" width="5.42578125" style="5" customWidth="1"/>
    <col min="2795" max="2795" width="34.5703125" style="5" customWidth="1"/>
    <col min="2796" max="2796" width="27.85546875" style="5" customWidth="1"/>
    <col min="2797" max="2797" width="18.140625" style="5" customWidth="1"/>
    <col min="2798" max="2798" width="24" style="5" customWidth="1"/>
    <col min="2799" max="2799" width="16" style="5" customWidth="1"/>
    <col min="2800" max="2800" width="16.140625" style="5" customWidth="1"/>
    <col min="2801" max="2801" width="15.85546875" style="5" customWidth="1"/>
    <col min="2802" max="2802" width="17.42578125" style="5" customWidth="1"/>
    <col min="2803" max="2804" width="16.85546875" style="5" customWidth="1"/>
    <col min="2805" max="2805" width="13.140625" style="5" customWidth="1"/>
    <col min="2806" max="2806" width="14" style="5" customWidth="1"/>
    <col min="2807" max="2807" width="17.28515625" style="5" customWidth="1"/>
    <col min="2808" max="2808" width="16.5703125" style="5" customWidth="1"/>
    <col min="2809" max="2809" width="15.42578125" style="5" customWidth="1"/>
    <col min="2810" max="2810" width="15.5703125" style="5" customWidth="1"/>
    <col min="2811" max="2811" width="25.85546875" style="5" customWidth="1"/>
    <col min="2812" max="2812" width="31.7109375" style="5" customWidth="1"/>
    <col min="2813" max="2813" width="34.140625" style="5" customWidth="1"/>
    <col min="2814" max="2814" width="37.7109375" style="5" customWidth="1"/>
    <col min="2815" max="2815" width="48.7109375" style="5" customWidth="1"/>
    <col min="2816" max="2816" width="29.42578125" style="5" customWidth="1"/>
    <col min="2817" max="3049" width="11.42578125" style="5"/>
    <col min="3050" max="3050" width="5.42578125" style="5" customWidth="1"/>
    <col min="3051" max="3051" width="34.5703125" style="5" customWidth="1"/>
    <col min="3052" max="3052" width="27.85546875" style="5" customWidth="1"/>
    <col min="3053" max="3053" width="18.140625" style="5" customWidth="1"/>
    <col min="3054" max="3054" width="24" style="5" customWidth="1"/>
    <col min="3055" max="3055" width="16" style="5" customWidth="1"/>
    <col min="3056" max="3056" width="16.140625" style="5" customWidth="1"/>
    <col min="3057" max="3057" width="15.85546875" style="5" customWidth="1"/>
    <col min="3058" max="3058" width="17.42578125" style="5" customWidth="1"/>
    <col min="3059" max="3060" width="16.85546875" style="5" customWidth="1"/>
    <col min="3061" max="3061" width="13.140625" style="5" customWidth="1"/>
    <col min="3062" max="3062" width="14" style="5" customWidth="1"/>
    <col min="3063" max="3063" width="17.28515625" style="5" customWidth="1"/>
    <col min="3064" max="3064" width="16.5703125" style="5" customWidth="1"/>
    <col min="3065" max="3065" width="15.42578125" style="5" customWidth="1"/>
    <col min="3066" max="3066" width="15.5703125" style="5" customWidth="1"/>
    <col min="3067" max="3067" width="25.85546875" style="5" customWidth="1"/>
    <col min="3068" max="3068" width="31.7109375" style="5" customWidth="1"/>
    <col min="3069" max="3069" width="34.140625" style="5" customWidth="1"/>
    <col min="3070" max="3070" width="37.7109375" style="5" customWidth="1"/>
    <col min="3071" max="3071" width="48.7109375" style="5" customWidth="1"/>
    <col min="3072" max="3072" width="29.42578125" style="5" customWidth="1"/>
    <col min="3073" max="3305" width="11.42578125" style="5"/>
    <col min="3306" max="3306" width="5.42578125" style="5" customWidth="1"/>
    <col min="3307" max="3307" width="34.5703125" style="5" customWidth="1"/>
    <col min="3308" max="3308" width="27.85546875" style="5" customWidth="1"/>
    <col min="3309" max="3309" width="18.140625" style="5" customWidth="1"/>
    <col min="3310" max="3310" width="24" style="5" customWidth="1"/>
    <col min="3311" max="3311" width="16" style="5" customWidth="1"/>
    <col min="3312" max="3312" width="16.140625" style="5" customWidth="1"/>
    <col min="3313" max="3313" width="15.85546875" style="5" customWidth="1"/>
    <col min="3314" max="3314" width="17.42578125" style="5" customWidth="1"/>
    <col min="3315" max="3316" width="16.85546875" style="5" customWidth="1"/>
    <col min="3317" max="3317" width="13.140625" style="5" customWidth="1"/>
    <col min="3318" max="3318" width="14" style="5" customWidth="1"/>
    <col min="3319" max="3319" width="17.28515625" style="5" customWidth="1"/>
    <col min="3320" max="3320" width="16.5703125" style="5" customWidth="1"/>
    <col min="3321" max="3321" width="15.42578125" style="5" customWidth="1"/>
    <col min="3322" max="3322" width="15.5703125" style="5" customWidth="1"/>
    <col min="3323" max="3323" width="25.85546875" style="5" customWidth="1"/>
    <col min="3324" max="3324" width="31.7109375" style="5" customWidth="1"/>
    <col min="3325" max="3325" width="34.140625" style="5" customWidth="1"/>
    <col min="3326" max="3326" width="37.7109375" style="5" customWidth="1"/>
    <col min="3327" max="3327" width="48.7109375" style="5" customWidth="1"/>
    <col min="3328" max="3328" width="29.42578125" style="5" customWidth="1"/>
    <col min="3329" max="3561" width="11.42578125" style="5"/>
    <col min="3562" max="3562" width="5.42578125" style="5" customWidth="1"/>
    <col min="3563" max="3563" width="34.5703125" style="5" customWidth="1"/>
    <col min="3564" max="3564" width="27.85546875" style="5" customWidth="1"/>
    <col min="3565" max="3565" width="18.140625" style="5" customWidth="1"/>
    <col min="3566" max="3566" width="24" style="5" customWidth="1"/>
    <col min="3567" max="3567" width="16" style="5" customWidth="1"/>
    <col min="3568" max="3568" width="16.140625" style="5" customWidth="1"/>
    <col min="3569" max="3569" width="15.85546875" style="5" customWidth="1"/>
    <col min="3570" max="3570" width="17.42578125" style="5" customWidth="1"/>
    <col min="3571" max="3572" width="16.85546875" style="5" customWidth="1"/>
    <col min="3573" max="3573" width="13.140625" style="5" customWidth="1"/>
    <col min="3574" max="3574" width="14" style="5" customWidth="1"/>
    <col min="3575" max="3575" width="17.28515625" style="5" customWidth="1"/>
    <col min="3576" max="3576" width="16.5703125" style="5" customWidth="1"/>
    <col min="3577" max="3577" width="15.42578125" style="5" customWidth="1"/>
    <col min="3578" max="3578" width="15.5703125" style="5" customWidth="1"/>
    <col min="3579" max="3579" width="25.85546875" style="5" customWidth="1"/>
    <col min="3580" max="3580" width="31.7109375" style="5" customWidth="1"/>
    <col min="3581" max="3581" width="34.140625" style="5" customWidth="1"/>
    <col min="3582" max="3582" width="37.7109375" style="5" customWidth="1"/>
    <col min="3583" max="3583" width="48.7109375" style="5" customWidth="1"/>
    <col min="3584" max="3584" width="29.42578125" style="5" customWidth="1"/>
    <col min="3585" max="3817" width="11.42578125" style="5"/>
    <col min="3818" max="3818" width="5.42578125" style="5" customWidth="1"/>
    <col min="3819" max="3819" width="34.5703125" style="5" customWidth="1"/>
    <col min="3820" max="3820" width="27.85546875" style="5" customWidth="1"/>
    <col min="3821" max="3821" width="18.140625" style="5" customWidth="1"/>
    <col min="3822" max="3822" width="24" style="5" customWidth="1"/>
    <col min="3823" max="3823" width="16" style="5" customWidth="1"/>
    <col min="3824" max="3824" width="16.140625" style="5" customWidth="1"/>
    <col min="3825" max="3825" width="15.85546875" style="5" customWidth="1"/>
    <col min="3826" max="3826" width="17.42578125" style="5" customWidth="1"/>
    <col min="3827" max="3828" width="16.85546875" style="5" customWidth="1"/>
    <col min="3829" max="3829" width="13.140625" style="5" customWidth="1"/>
    <col min="3830" max="3830" width="14" style="5" customWidth="1"/>
    <col min="3831" max="3831" width="17.28515625" style="5" customWidth="1"/>
    <col min="3832" max="3832" width="16.5703125" style="5" customWidth="1"/>
    <col min="3833" max="3833" width="15.42578125" style="5" customWidth="1"/>
    <col min="3834" max="3834" width="15.5703125" style="5" customWidth="1"/>
    <col min="3835" max="3835" width="25.85546875" style="5" customWidth="1"/>
    <col min="3836" max="3836" width="31.7109375" style="5" customWidth="1"/>
    <col min="3837" max="3837" width="34.140625" style="5" customWidth="1"/>
    <col min="3838" max="3838" width="37.7109375" style="5" customWidth="1"/>
    <col min="3839" max="3839" width="48.7109375" style="5" customWidth="1"/>
    <col min="3840" max="3840" width="29.42578125" style="5" customWidth="1"/>
    <col min="3841" max="4073" width="11.42578125" style="5"/>
    <col min="4074" max="4074" width="5.42578125" style="5" customWidth="1"/>
    <col min="4075" max="4075" width="34.5703125" style="5" customWidth="1"/>
    <col min="4076" max="4076" width="27.85546875" style="5" customWidth="1"/>
    <col min="4077" max="4077" width="18.140625" style="5" customWidth="1"/>
    <col min="4078" max="4078" width="24" style="5" customWidth="1"/>
    <col min="4079" max="4079" width="16" style="5" customWidth="1"/>
    <col min="4080" max="4080" width="16.140625" style="5" customWidth="1"/>
    <col min="4081" max="4081" width="15.85546875" style="5" customWidth="1"/>
    <col min="4082" max="4082" width="17.42578125" style="5" customWidth="1"/>
    <col min="4083" max="4084" width="16.85546875" style="5" customWidth="1"/>
    <col min="4085" max="4085" width="13.140625" style="5" customWidth="1"/>
    <col min="4086" max="4086" width="14" style="5" customWidth="1"/>
    <col min="4087" max="4087" width="17.28515625" style="5" customWidth="1"/>
    <col min="4088" max="4088" width="16.5703125" style="5" customWidth="1"/>
    <col min="4089" max="4089" width="15.42578125" style="5" customWidth="1"/>
    <col min="4090" max="4090" width="15.5703125" style="5" customWidth="1"/>
    <col min="4091" max="4091" width="25.85546875" style="5" customWidth="1"/>
    <col min="4092" max="4092" width="31.7109375" style="5" customWidth="1"/>
    <col min="4093" max="4093" width="34.140625" style="5" customWidth="1"/>
    <col min="4094" max="4094" width="37.7109375" style="5" customWidth="1"/>
    <col min="4095" max="4095" width="48.7109375" style="5" customWidth="1"/>
    <col min="4096" max="4096" width="29.42578125" style="5" customWidth="1"/>
    <col min="4097" max="4329" width="11.42578125" style="5"/>
    <col min="4330" max="4330" width="5.42578125" style="5" customWidth="1"/>
    <col min="4331" max="4331" width="34.5703125" style="5" customWidth="1"/>
    <col min="4332" max="4332" width="27.85546875" style="5" customWidth="1"/>
    <col min="4333" max="4333" width="18.140625" style="5" customWidth="1"/>
    <col min="4334" max="4334" width="24" style="5" customWidth="1"/>
    <col min="4335" max="4335" width="16" style="5" customWidth="1"/>
    <col min="4336" max="4336" width="16.140625" style="5" customWidth="1"/>
    <col min="4337" max="4337" width="15.85546875" style="5" customWidth="1"/>
    <col min="4338" max="4338" width="17.42578125" style="5" customWidth="1"/>
    <col min="4339" max="4340" width="16.85546875" style="5" customWidth="1"/>
    <col min="4341" max="4341" width="13.140625" style="5" customWidth="1"/>
    <col min="4342" max="4342" width="14" style="5" customWidth="1"/>
    <col min="4343" max="4343" width="17.28515625" style="5" customWidth="1"/>
    <col min="4344" max="4344" width="16.5703125" style="5" customWidth="1"/>
    <col min="4345" max="4345" width="15.42578125" style="5" customWidth="1"/>
    <col min="4346" max="4346" width="15.5703125" style="5" customWidth="1"/>
    <col min="4347" max="4347" width="25.85546875" style="5" customWidth="1"/>
    <col min="4348" max="4348" width="31.7109375" style="5" customWidth="1"/>
    <col min="4349" max="4349" width="34.140625" style="5" customWidth="1"/>
    <col min="4350" max="4350" width="37.7109375" style="5" customWidth="1"/>
    <col min="4351" max="4351" width="48.7109375" style="5" customWidth="1"/>
    <col min="4352" max="4352" width="29.42578125" style="5" customWidth="1"/>
    <col min="4353" max="4585" width="11.42578125" style="5"/>
    <col min="4586" max="4586" width="5.42578125" style="5" customWidth="1"/>
    <col min="4587" max="4587" width="34.5703125" style="5" customWidth="1"/>
    <col min="4588" max="4588" width="27.85546875" style="5" customWidth="1"/>
    <col min="4589" max="4589" width="18.140625" style="5" customWidth="1"/>
    <col min="4590" max="4590" width="24" style="5" customWidth="1"/>
    <col min="4591" max="4591" width="16" style="5" customWidth="1"/>
    <col min="4592" max="4592" width="16.140625" style="5" customWidth="1"/>
    <col min="4593" max="4593" width="15.85546875" style="5" customWidth="1"/>
    <col min="4594" max="4594" width="17.42578125" style="5" customWidth="1"/>
    <col min="4595" max="4596" width="16.85546875" style="5" customWidth="1"/>
    <col min="4597" max="4597" width="13.140625" style="5" customWidth="1"/>
    <col min="4598" max="4598" width="14" style="5" customWidth="1"/>
    <col min="4599" max="4599" width="17.28515625" style="5" customWidth="1"/>
    <col min="4600" max="4600" width="16.5703125" style="5" customWidth="1"/>
    <col min="4601" max="4601" width="15.42578125" style="5" customWidth="1"/>
    <col min="4602" max="4602" width="15.5703125" style="5" customWidth="1"/>
    <col min="4603" max="4603" width="25.85546875" style="5" customWidth="1"/>
    <col min="4604" max="4604" width="31.7109375" style="5" customWidth="1"/>
    <col min="4605" max="4605" width="34.140625" style="5" customWidth="1"/>
    <col min="4606" max="4606" width="37.7109375" style="5" customWidth="1"/>
    <col min="4607" max="4607" width="48.7109375" style="5" customWidth="1"/>
    <col min="4608" max="4608" width="29.42578125" style="5" customWidth="1"/>
    <col min="4609" max="4841" width="11.42578125" style="5"/>
    <col min="4842" max="4842" width="5.42578125" style="5" customWidth="1"/>
    <col min="4843" max="4843" width="34.5703125" style="5" customWidth="1"/>
    <col min="4844" max="4844" width="27.85546875" style="5" customWidth="1"/>
    <col min="4845" max="4845" width="18.140625" style="5" customWidth="1"/>
    <col min="4846" max="4846" width="24" style="5" customWidth="1"/>
    <col min="4847" max="4847" width="16" style="5" customWidth="1"/>
    <col min="4848" max="4848" width="16.140625" style="5" customWidth="1"/>
    <col min="4849" max="4849" width="15.85546875" style="5" customWidth="1"/>
    <col min="4850" max="4850" width="17.42578125" style="5" customWidth="1"/>
    <col min="4851" max="4852" width="16.85546875" style="5" customWidth="1"/>
    <col min="4853" max="4853" width="13.140625" style="5" customWidth="1"/>
    <col min="4854" max="4854" width="14" style="5" customWidth="1"/>
    <col min="4855" max="4855" width="17.28515625" style="5" customWidth="1"/>
    <col min="4856" max="4856" width="16.5703125" style="5" customWidth="1"/>
    <col min="4857" max="4857" width="15.42578125" style="5" customWidth="1"/>
    <col min="4858" max="4858" width="15.5703125" style="5" customWidth="1"/>
    <col min="4859" max="4859" width="25.85546875" style="5" customWidth="1"/>
    <col min="4860" max="4860" width="31.7109375" style="5" customWidth="1"/>
    <col min="4861" max="4861" width="34.140625" style="5" customWidth="1"/>
    <col min="4862" max="4862" width="37.7109375" style="5" customWidth="1"/>
    <col min="4863" max="4863" width="48.7109375" style="5" customWidth="1"/>
    <col min="4864" max="4864" width="29.42578125" style="5" customWidth="1"/>
    <col min="4865" max="5097" width="11.42578125" style="5"/>
    <col min="5098" max="5098" width="5.42578125" style="5" customWidth="1"/>
    <col min="5099" max="5099" width="34.5703125" style="5" customWidth="1"/>
    <col min="5100" max="5100" width="27.85546875" style="5" customWidth="1"/>
    <col min="5101" max="5101" width="18.140625" style="5" customWidth="1"/>
    <col min="5102" max="5102" width="24" style="5" customWidth="1"/>
    <col min="5103" max="5103" width="16" style="5" customWidth="1"/>
    <col min="5104" max="5104" width="16.140625" style="5" customWidth="1"/>
    <col min="5105" max="5105" width="15.85546875" style="5" customWidth="1"/>
    <col min="5106" max="5106" width="17.42578125" style="5" customWidth="1"/>
    <col min="5107" max="5108" width="16.85546875" style="5" customWidth="1"/>
    <col min="5109" max="5109" width="13.140625" style="5" customWidth="1"/>
    <col min="5110" max="5110" width="14" style="5" customWidth="1"/>
    <col min="5111" max="5111" width="17.28515625" style="5" customWidth="1"/>
    <col min="5112" max="5112" width="16.5703125" style="5" customWidth="1"/>
    <col min="5113" max="5113" width="15.42578125" style="5" customWidth="1"/>
    <col min="5114" max="5114" width="15.5703125" style="5" customWidth="1"/>
    <col min="5115" max="5115" width="25.85546875" style="5" customWidth="1"/>
    <col min="5116" max="5116" width="31.7109375" style="5" customWidth="1"/>
    <col min="5117" max="5117" width="34.140625" style="5" customWidth="1"/>
    <col min="5118" max="5118" width="37.7109375" style="5" customWidth="1"/>
    <col min="5119" max="5119" width="48.7109375" style="5" customWidth="1"/>
    <col min="5120" max="5120" width="29.42578125" style="5" customWidth="1"/>
    <col min="5121" max="5353" width="11.42578125" style="5"/>
    <col min="5354" max="5354" width="5.42578125" style="5" customWidth="1"/>
    <col min="5355" max="5355" width="34.5703125" style="5" customWidth="1"/>
    <col min="5356" max="5356" width="27.85546875" style="5" customWidth="1"/>
    <col min="5357" max="5357" width="18.140625" style="5" customWidth="1"/>
    <col min="5358" max="5358" width="24" style="5" customWidth="1"/>
    <col min="5359" max="5359" width="16" style="5" customWidth="1"/>
    <col min="5360" max="5360" width="16.140625" style="5" customWidth="1"/>
    <col min="5361" max="5361" width="15.85546875" style="5" customWidth="1"/>
    <col min="5362" max="5362" width="17.42578125" style="5" customWidth="1"/>
    <col min="5363" max="5364" width="16.85546875" style="5" customWidth="1"/>
    <col min="5365" max="5365" width="13.140625" style="5" customWidth="1"/>
    <col min="5366" max="5366" width="14" style="5" customWidth="1"/>
    <col min="5367" max="5367" width="17.28515625" style="5" customWidth="1"/>
    <col min="5368" max="5368" width="16.5703125" style="5" customWidth="1"/>
    <col min="5369" max="5369" width="15.42578125" style="5" customWidth="1"/>
    <col min="5370" max="5370" width="15.5703125" style="5" customWidth="1"/>
    <col min="5371" max="5371" width="25.85546875" style="5" customWidth="1"/>
    <col min="5372" max="5372" width="31.7109375" style="5" customWidth="1"/>
    <col min="5373" max="5373" width="34.140625" style="5" customWidth="1"/>
    <col min="5374" max="5374" width="37.7109375" style="5" customWidth="1"/>
    <col min="5375" max="5375" width="48.7109375" style="5" customWidth="1"/>
    <col min="5376" max="5376" width="29.42578125" style="5" customWidth="1"/>
    <col min="5377" max="5609" width="11.42578125" style="5"/>
    <col min="5610" max="5610" width="5.42578125" style="5" customWidth="1"/>
    <col min="5611" max="5611" width="34.5703125" style="5" customWidth="1"/>
    <col min="5612" max="5612" width="27.85546875" style="5" customWidth="1"/>
    <col min="5613" max="5613" width="18.140625" style="5" customWidth="1"/>
    <col min="5614" max="5614" width="24" style="5" customWidth="1"/>
    <col min="5615" max="5615" width="16" style="5" customWidth="1"/>
    <col min="5616" max="5616" width="16.140625" style="5" customWidth="1"/>
    <col min="5617" max="5617" width="15.85546875" style="5" customWidth="1"/>
    <col min="5618" max="5618" width="17.42578125" style="5" customWidth="1"/>
    <col min="5619" max="5620" width="16.85546875" style="5" customWidth="1"/>
    <col min="5621" max="5621" width="13.140625" style="5" customWidth="1"/>
    <col min="5622" max="5622" width="14" style="5" customWidth="1"/>
    <col min="5623" max="5623" width="17.28515625" style="5" customWidth="1"/>
    <col min="5624" max="5624" width="16.5703125" style="5" customWidth="1"/>
    <col min="5625" max="5625" width="15.42578125" style="5" customWidth="1"/>
    <col min="5626" max="5626" width="15.5703125" style="5" customWidth="1"/>
    <col min="5627" max="5627" width="25.85546875" style="5" customWidth="1"/>
    <col min="5628" max="5628" width="31.7109375" style="5" customWidth="1"/>
    <col min="5629" max="5629" width="34.140625" style="5" customWidth="1"/>
    <col min="5630" max="5630" width="37.7109375" style="5" customWidth="1"/>
    <col min="5631" max="5631" width="48.7109375" style="5" customWidth="1"/>
    <col min="5632" max="5632" width="29.42578125" style="5" customWidth="1"/>
    <col min="5633" max="5865" width="11.42578125" style="5"/>
    <col min="5866" max="5866" width="5.42578125" style="5" customWidth="1"/>
    <col min="5867" max="5867" width="34.5703125" style="5" customWidth="1"/>
    <col min="5868" max="5868" width="27.85546875" style="5" customWidth="1"/>
    <col min="5869" max="5869" width="18.140625" style="5" customWidth="1"/>
    <col min="5870" max="5870" width="24" style="5" customWidth="1"/>
    <col min="5871" max="5871" width="16" style="5" customWidth="1"/>
    <col min="5872" max="5872" width="16.140625" style="5" customWidth="1"/>
    <col min="5873" max="5873" width="15.85546875" style="5" customWidth="1"/>
    <col min="5874" max="5874" width="17.42578125" style="5" customWidth="1"/>
    <col min="5875" max="5876" width="16.85546875" style="5" customWidth="1"/>
    <col min="5877" max="5877" width="13.140625" style="5" customWidth="1"/>
    <col min="5878" max="5878" width="14" style="5" customWidth="1"/>
    <col min="5879" max="5879" width="17.28515625" style="5" customWidth="1"/>
    <col min="5880" max="5880" width="16.5703125" style="5" customWidth="1"/>
    <col min="5881" max="5881" width="15.42578125" style="5" customWidth="1"/>
    <col min="5882" max="5882" width="15.5703125" style="5" customWidth="1"/>
    <col min="5883" max="5883" width="25.85546875" style="5" customWidth="1"/>
    <col min="5884" max="5884" width="31.7109375" style="5" customWidth="1"/>
    <col min="5885" max="5885" width="34.140625" style="5" customWidth="1"/>
    <col min="5886" max="5886" width="37.7109375" style="5" customWidth="1"/>
    <col min="5887" max="5887" width="48.7109375" style="5" customWidth="1"/>
    <col min="5888" max="5888" width="29.42578125" style="5" customWidth="1"/>
    <col min="5889" max="6121" width="11.42578125" style="5"/>
    <col min="6122" max="6122" width="5.42578125" style="5" customWidth="1"/>
    <col min="6123" max="6123" width="34.5703125" style="5" customWidth="1"/>
    <col min="6124" max="6124" width="27.85546875" style="5" customWidth="1"/>
    <col min="6125" max="6125" width="18.140625" style="5" customWidth="1"/>
    <col min="6126" max="6126" width="24" style="5" customWidth="1"/>
    <col min="6127" max="6127" width="16" style="5" customWidth="1"/>
    <col min="6128" max="6128" width="16.140625" style="5" customWidth="1"/>
    <col min="6129" max="6129" width="15.85546875" style="5" customWidth="1"/>
    <col min="6130" max="6130" width="17.42578125" style="5" customWidth="1"/>
    <col min="6131" max="6132" width="16.85546875" style="5" customWidth="1"/>
    <col min="6133" max="6133" width="13.140625" style="5" customWidth="1"/>
    <col min="6134" max="6134" width="14" style="5" customWidth="1"/>
    <col min="6135" max="6135" width="17.28515625" style="5" customWidth="1"/>
    <col min="6136" max="6136" width="16.5703125" style="5" customWidth="1"/>
    <col min="6137" max="6137" width="15.42578125" style="5" customWidth="1"/>
    <col min="6138" max="6138" width="15.5703125" style="5" customWidth="1"/>
    <col min="6139" max="6139" width="25.85546875" style="5" customWidth="1"/>
    <col min="6140" max="6140" width="31.7109375" style="5" customWidth="1"/>
    <col min="6141" max="6141" width="34.140625" style="5" customWidth="1"/>
    <col min="6142" max="6142" width="37.7109375" style="5" customWidth="1"/>
    <col min="6143" max="6143" width="48.7109375" style="5" customWidth="1"/>
    <col min="6144" max="6144" width="29.42578125" style="5" customWidth="1"/>
    <col min="6145" max="6377" width="11.42578125" style="5"/>
    <col min="6378" max="6378" width="5.42578125" style="5" customWidth="1"/>
    <col min="6379" max="6379" width="34.5703125" style="5" customWidth="1"/>
    <col min="6380" max="6380" width="27.85546875" style="5" customWidth="1"/>
    <col min="6381" max="6381" width="18.140625" style="5" customWidth="1"/>
    <col min="6382" max="6382" width="24" style="5" customWidth="1"/>
    <col min="6383" max="6383" width="16" style="5" customWidth="1"/>
    <col min="6384" max="6384" width="16.140625" style="5" customWidth="1"/>
    <col min="6385" max="6385" width="15.85546875" style="5" customWidth="1"/>
    <col min="6386" max="6386" width="17.42578125" style="5" customWidth="1"/>
    <col min="6387" max="6388" width="16.85546875" style="5" customWidth="1"/>
    <col min="6389" max="6389" width="13.140625" style="5" customWidth="1"/>
    <col min="6390" max="6390" width="14" style="5" customWidth="1"/>
    <col min="6391" max="6391" width="17.28515625" style="5" customWidth="1"/>
    <col min="6392" max="6392" width="16.5703125" style="5" customWidth="1"/>
    <col min="6393" max="6393" width="15.42578125" style="5" customWidth="1"/>
    <col min="6394" max="6394" width="15.5703125" style="5" customWidth="1"/>
    <col min="6395" max="6395" width="25.85546875" style="5" customWidth="1"/>
    <col min="6396" max="6396" width="31.7109375" style="5" customWidth="1"/>
    <col min="6397" max="6397" width="34.140625" style="5" customWidth="1"/>
    <col min="6398" max="6398" width="37.7109375" style="5" customWidth="1"/>
    <col min="6399" max="6399" width="48.7109375" style="5" customWidth="1"/>
    <col min="6400" max="6400" width="29.42578125" style="5" customWidth="1"/>
    <col min="6401" max="6633" width="11.42578125" style="5"/>
    <col min="6634" max="6634" width="5.42578125" style="5" customWidth="1"/>
    <col min="6635" max="6635" width="34.5703125" style="5" customWidth="1"/>
    <col min="6636" max="6636" width="27.85546875" style="5" customWidth="1"/>
    <col min="6637" max="6637" width="18.140625" style="5" customWidth="1"/>
    <col min="6638" max="6638" width="24" style="5" customWidth="1"/>
    <col min="6639" max="6639" width="16" style="5" customWidth="1"/>
    <col min="6640" max="6640" width="16.140625" style="5" customWidth="1"/>
    <col min="6641" max="6641" width="15.85546875" style="5" customWidth="1"/>
    <col min="6642" max="6642" width="17.42578125" style="5" customWidth="1"/>
    <col min="6643" max="6644" width="16.85546875" style="5" customWidth="1"/>
    <col min="6645" max="6645" width="13.140625" style="5" customWidth="1"/>
    <col min="6646" max="6646" width="14" style="5" customWidth="1"/>
    <col min="6647" max="6647" width="17.28515625" style="5" customWidth="1"/>
    <col min="6648" max="6648" width="16.5703125" style="5" customWidth="1"/>
    <col min="6649" max="6649" width="15.42578125" style="5" customWidth="1"/>
    <col min="6650" max="6650" width="15.5703125" style="5" customWidth="1"/>
    <col min="6651" max="6651" width="25.85546875" style="5" customWidth="1"/>
    <col min="6652" max="6652" width="31.7109375" style="5" customWidth="1"/>
    <col min="6653" max="6653" width="34.140625" style="5" customWidth="1"/>
    <col min="6654" max="6654" width="37.7109375" style="5" customWidth="1"/>
    <col min="6655" max="6655" width="48.7109375" style="5" customWidth="1"/>
    <col min="6656" max="6656" width="29.42578125" style="5" customWidth="1"/>
    <col min="6657" max="6889" width="11.42578125" style="5"/>
    <col min="6890" max="6890" width="5.42578125" style="5" customWidth="1"/>
    <col min="6891" max="6891" width="34.5703125" style="5" customWidth="1"/>
    <col min="6892" max="6892" width="27.85546875" style="5" customWidth="1"/>
    <col min="6893" max="6893" width="18.140625" style="5" customWidth="1"/>
    <col min="6894" max="6894" width="24" style="5" customWidth="1"/>
    <col min="6895" max="6895" width="16" style="5" customWidth="1"/>
    <col min="6896" max="6896" width="16.140625" style="5" customWidth="1"/>
    <col min="6897" max="6897" width="15.85546875" style="5" customWidth="1"/>
    <col min="6898" max="6898" width="17.42578125" style="5" customWidth="1"/>
    <col min="6899" max="6900" width="16.85546875" style="5" customWidth="1"/>
    <col min="6901" max="6901" width="13.140625" style="5" customWidth="1"/>
    <col min="6902" max="6902" width="14" style="5" customWidth="1"/>
    <col min="6903" max="6903" width="17.28515625" style="5" customWidth="1"/>
    <col min="6904" max="6904" width="16.5703125" style="5" customWidth="1"/>
    <col min="6905" max="6905" width="15.42578125" style="5" customWidth="1"/>
    <col min="6906" max="6906" width="15.5703125" style="5" customWidth="1"/>
    <col min="6907" max="6907" width="25.85546875" style="5" customWidth="1"/>
    <col min="6908" max="6908" width="31.7109375" style="5" customWidth="1"/>
    <col min="6909" max="6909" width="34.140625" style="5" customWidth="1"/>
    <col min="6910" max="6910" width="37.7109375" style="5" customWidth="1"/>
    <col min="6911" max="6911" width="48.7109375" style="5" customWidth="1"/>
    <col min="6912" max="6912" width="29.42578125" style="5" customWidth="1"/>
    <col min="6913" max="7145" width="11.42578125" style="5"/>
    <col min="7146" max="7146" width="5.42578125" style="5" customWidth="1"/>
    <col min="7147" max="7147" width="34.5703125" style="5" customWidth="1"/>
    <col min="7148" max="7148" width="27.85546875" style="5" customWidth="1"/>
    <col min="7149" max="7149" width="18.140625" style="5" customWidth="1"/>
    <col min="7150" max="7150" width="24" style="5" customWidth="1"/>
    <col min="7151" max="7151" width="16" style="5" customWidth="1"/>
    <col min="7152" max="7152" width="16.140625" style="5" customWidth="1"/>
    <col min="7153" max="7153" width="15.85546875" style="5" customWidth="1"/>
    <col min="7154" max="7154" width="17.42578125" style="5" customWidth="1"/>
    <col min="7155" max="7156" width="16.85546875" style="5" customWidth="1"/>
    <col min="7157" max="7157" width="13.140625" style="5" customWidth="1"/>
    <col min="7158" max="7158" width="14" style="5" customWidth="1"/>
    <col min="7159" max="7159" width="17.28515625" style="5" customWidth="1"/>
    <col min="7160" max="7160" width="16.5703125" style="5" customWidth="1"/>
    <col min="7161" max="7161" width="15.42578125" style="5" customWidth="1"/>
    <col min="7162" max="7162" width="15.5703125" style="5" customWidth="1"/>
    <col min="7163" max="7163" width="25.85546875" style="5" customWidth="1"/>
    <col min="7164" max="7164" width="31.7109375" style="5" customWidth="1"/>
    <col min="7165" max="7165" width="34.140625" style="5" customWidth="1"/>
    <col min="7166" max="7166" width="37.7109375" style="5" customWidth="1"/>
    <col min="7167" max="7167" width="48.7109375" style="5" customWidth="1"/>
    <col min="7168" max="7168" width="29.42578125" style="5" customWidth="1"/>
    <col min="7169" max="7401" width="11.42578125" style="5"/>
    <col min="7402" max="7402" width="5.42578125" style="5" customWidth="1"/>
    <col min="7403" max="7403" width="34.5703125" style="5" customWidth="1"/>
    <col min="7404" max="7404" width="27.85546875" style="5" customWidth="1"/>
    <col min="7405" max="7405" width="18.140625" style="5" customWidth="1"/>
    <col min="7406" max="7406" width="24" style="5" customWidth="1"/>
    <col min="7407" max="7407" width="16" style="5" customWidth="1"/>
    <col min="7408" max="7408" width="16.140625" style="5" customWidth="1"/>
    <col min="7409" max="7409" width="15.85546875" style="5" customWidth="1"/>
    <col min="7410" max="7410" width="17.42578125" style="5" customWidth="1"/>
    <col min="7411" max="7412" width="16.85546875" style="5" customWidth="1"/>
    <col min="7413" max="7413" width="13.140625" style="5" customWidth="1"/>
    <col min="7414" max="7414" width="14" style="5" customWidth="1"/>
    <col min="7415" max="7415" width="17.28515625" style="5" customWidth="1"/>
    <col min="7416" max="7416" width="16.5703125" style="5" customWidth="1"/>
    <col min="7417" max="7417" width="15.42578125" style="5" customWidth="1"/>
    <col min="7418" max="7418" width="15.5703125" style="5" customWidth="1"/>
    <col min="7419" max="7419" width="25.85546875" style="5" customWidth="1"/>
    <col min="7420" max="7420" width="31.7109375" style="5" customWidth="1"/>
    <col min="7421" max="7421" width="34.140625" style="5" customWidth="1"/>
    <col min="7422" max="7422" width="37.7109375" style="5" customWidth="1"/>
    <col min="7423" max="7423" width="48.7109375" style="5" customWidth="1"/>
    <col min="7424" max="7424" width="29.42578125" style="5" customWidth="1"/>
    <col min="7425" max="7657" width="11.42578125" style="5"/>
    <col min="7658" max="7658" width="5.42578125" style="5" customWidth="1"/>
    <col min="7659" max="7659" width="34.5703125" style="5" customWidth="1"/>
    <col min="7660" max="7660" width="27.85546875" style="5" customWidth="1"/>
    <col min="7661" max="7661" width="18.140625" style="5" customWidth="1"/>
    <col min="7662" max="7662" width="24" style="5" customWidth="1"/>
    <col min="7663" max="7663" width="16" style="5" customWidth="1"/>
    <col min="7664" max="7664" width="16.140625" style="5" customWidth="1"/>
    <col min="7665" max="7665" width="15.85546875" style="5" customWidth="1"/>
    <col min="7666" max="7666" width="17.42578125" style="5" customWidth="1"/>
    <col min="7667" max="7668" width="16.85546875" style="5" customWidth="1"/>
    <col min="7669" max="7669" width="13.140625" style="5" customWidth="1"/>
    <col min="7670" max="7670" width="14" style="5" customWidth="1"/>
    <col min="7671" max="7671" width="17.28515625" style="5" customWidth="1"/>
    <col min="7672" max="7672" width="16.5703125" style="5" customWidth="1"/>
    <col min="7673" max="7673" width="15.42578125" style="5" customWidth="1"/>
    <col min="7674" max="7674" width="15.5703125" style="5" customWidth="1"/>
    <col min="7675" max="7675" width="25.85546875" style="5" customWidth="1"/>
    <col min="7676" max="7676" width="31.7109375" style="5" customWidth="1"/>
    <col min="7677" max="7677" width="34.140625" style="5" customWidth="1"/>
    <col min="7678" max="7678" width="37.7109375" style="5" customWidth="1"/>
    <col min="7679" max="7679" width="48.7109375" style="5" customWidth="1"/>
    <col min="7680" max="7680" width="29.42578125" style="5" customWidth="1"/>
    <col min="7681" max="7913" width="11.42578125" style="5"/>
    <col min="7914" max="7914" width="5.42578125" style="5" customWidth="1"/>
    <col min="7915" max="7915" width="34.5703125" style="5" customWidth="1"/>
    <col min="7916" max="7916" width="27.85546875" style="5" customWidth="1"/>
    <col min="7917" max="7917" width="18.140625" style="5" customWidth="1"/>
    <col min="7918" max="7918" width="24" style="5" customWidth="1"/>
    <col min="7919" max="7919" width="16" style="5" customWidth="1"/>
    <col min="7920" max="7920" width="16.140625" style="5" customWidth="1"/>
    <col min="7921" max="7921" width="15.85546875" style="5" customWidth="1"/>
    <col min="7922" max="7922" width="17.42578125" style="5" customWidth="1"/>
    <col min="7923" max="7924" width="16.85546875" style="5" customWidth="1"/>
    <col min="7925" max="7925" width="13.140625" style="5" customWidth="1"/>
    <col min="7926" max="7926" width="14" style="5" customWidth="1"/>
    <col min="7927" max="7927" width="17.28515625" style="5" customWidth="1"/>
    <col min="7928" max="7928" width="16.5703125" style="5" customWidth="1"/>
    <col min="7929" max="7929" width="15.42578125" style="5" customWidth="1"/>
    <col min="7930" max="7930" width="15.5703125" style="5" customWidth="1"/>
    <col min="7931" max="7931" width="25.85546875" style="5" customWidth="1"/>
    <col min="7932" max="7932" width="31.7109375" style="5" customWidth="1"/>
    <col min="7933" max="7933" width="34.140625" style="5" customWidth="1"/>
    <col min="7934" max="7934" width="37.7109375" style="5" customWidth="1"/>
    <col min="7935" max="7935" width="48.7109375" style="5" customWidth="1"/>
    <col min="7936" max="7936" width="29.42578125" style="5" customWidth="1"/>
    <col min="7937" max="8169" width="11.42578125" style="5"/>
    <col min="8170" max="8170" width="5.42578125" style="5" customWidth="1"/>
    <col min="8171" max="8171" width="34.5703125" style="5" customWidth="1"/>
    <col min="8172" max="8172" width="27.85546875" style="5" customWidth="1"/>
    <col min="8173" max="8173" width="18.140625" style="5" customWidth="1"/>
    <col min="8174" max="8174" width="24" style="5" customWidth="1"/>
    <col min="8175" max="8175" width="16" style="5" customWidth="1"/>
    <col min="8176" max="8176" width="16.140625" style="5" customWidth="1"/>
    <col min="8177" max="8177" width="15.85546875" style="5" customWidth="1"/>
    <col min="8178" max="8178" width="17.42578125" style="5" customWidth="1"/>
    <col min="8179" max="8180" width="16.85546875" style="5" customWidth="1"/>
    <col min="8181" max="8181" width="13.140625" style="5" customWidth="1"/>
    <col min="8182" max="8182" width="14" style="5" customWidth="1"/>
    <col min="8183" max="8183" width="17.28515625" style="5" customWidth="1"/>
    <col min="8184" max="8184" width="16.5703125" style="5" customWidth="1"/>
    <col min="8185" max="8185" width="15.42578125" style="5" customWidth="1"/>
    <col min="8186" max="8186" width="15.5703125" style="5" customWidth="1"/>
    <col min="8187" max="8187" width="25.85546875" style="5" customWidth="1"/>
    <col min="8188" max="8188" width="31.7109375" style="5" customWidth="1"/>
    <col min="8189" max="8189" width="34.140625" style="5" customWidth="1"/>
    <col min="8190" max="8190" width="37.7109375" style="5" customWidth="1"/>
    <col min="8191" max="8191" width="48.7109375" style="5" customWidth="1"/>
    <col min="8192" max="8192" width="29.42578125" style="5" customWidth="1"/>
    <col min="8193" max="8425" width="11.42578125" style="5"/>
    <col min="8426" max="8426" width="5.42578125" style="5" customWidth="1"/>
    <col min="8427" max="8427" width="34.5703125" style="5" customWidth="1"/>
    <col min="8428" max="8428" width="27.85546875" style="5" customWidth="1"/>
    <col min="8429" max="8429" width="18.140625" style="5" customWidth="1"/>
    <col min="8430" max="8430" width="24" style="5" customWidth="1"/>
    <col min="8431" max="8431" width="16" style="5" customWidth="1"/>
    <col min="8432" max="8432" width="16.140625" style="5" customWidth="1"/>
    <col min="8433" max="8433" width="15.85546875" style="5" customWidth="1"/>
    <col min="8434" max="8434" width="17.42578125" style="5" customWidth="1"/>
    <col min="8435" max="8436" width="16.85546875" style="5" customWidth="1"/>
    <col min="8437" max="8437" width="13.140625" style="5" customWidth="1"/>
    <col min="8438" max="8438" width="14" style="5" customWidth="1"/>
    <col min="8439" max="8439" width="17.28515625" style="5" customWidth="1"/>
    <col min="8440" max="8440" width="16.5703125" style="5" customWidth="1"/>
    <col min="8441" max="8441" width="15.42578125" style="5" customWidth="1"/>
    <col min="8442" max="8442" width="15.5703125" style="5" customWidth="1"/>
    <col min="8443" max="8443" width="25.85546875" style="5" customWidth="1"/>
    <col min="8444" max="8444" width="31.7109375" style="5" customWidth="1"/>
    <col min="8445" max="8445" width="34.140625" style="5" customWidth="1"/>
    <col min="8446" max="8446" width="37.7109375" style="5" customWidth="1"/>
    <col min="8447" max="8447" width="48.7109375" style="5" customWidth="1"/>
    <col min="8448" max="8448" width="29.42578125" style="5" customWidth="1"/>
    <col min="8449" max="8681" width="11.42578125" style="5"/>
    <col min="8682" max="8682" width="5.42578125" style="5" customWidth="1"/>
    <col min="8683" max="8683" width="34.5703125" style="5" customWidth="1"/>
    <col min="8684" max="8684" width="27.85546875" style="5" customWidth="1"/>
    <col min="8685" max="8685" width="18.140625" style="5" customWidth="1"/>
    <col min="8686" max="8686" width="24" style="5" customWidth="1"/>
    <col min="8687" max="8687" width="16" style="5" customWidth="1"/>
    <col min="8688" max="8688" width="16.140625" style="5" customWidth="1"/>
    <col min="8689" max="8689" width="15.85546875" style="5" customWidth="1"/>
    <col min="8690" max="8690" width="17.42578125" style="5" customWidth="1"/>
    <col min="8691" max="8692" width="16.85546875" style="5" customWidth="1"/>
    <col min="8693" max="8693" width="13.140625" style="5" customWidth="1"/>
    <col min="8694" max="8694" width="14" style="5" customWidth="1"/>
    <col min="8695" max="8695" width="17.28515625" style="5" customWidth="1"/>
    <col min="8696" max="8696" width="16.5703125" style="5" customWidth="1"/>
    <col min="8697" max="8697" width="15.42578125" style="5" customWidth="1"/>
    <col min="8698" max="8698" width="15.5703125" style="5" customWidth="1"/>
    <col min="8699" max="8699" width="25.85546875" style="5" customWidth="1"/>
    <col min="8700" max="8700" width="31.7109375" style="5" customWidth="1"/>
    <col min="8701" max="8701" width="34.140625" style="5" customWidth="1"/>
    <col min="8702" max="8702" width="37.7109375" style="5" customWidth="1"/>
    <col min="8703" max="8703" width="48.7109375" style="5" customWidth="1"/>
    <col min="8704" max="8704" width="29.42578125" style="5" customWidth="1"/>
    <col min="8705" max="8937" width="11.42578125" style="5"/>
    <col min="8938" max="8938" width="5.42578125" style="5" customWidth="1"/>
    <col min="8939" max="8939" width="34.5703125" style="5" customWidth="1"/>
    <col min="8940" max="8940" width="27.85546875" style="5" customWidth="1"/>
    <col min="8941" max="8941" width="18.140625" style="5" customWidth="1"/>
    <col min="8942" max="8942" width="24" style="5" customWidth="1"/>
    <col min="8943" max="8943" width="16" style="5" customWidth="1"/>
    <col min="8944" max="8944" width="16.140625" style="5" customWidth="1"/>
    <col min="8945" max="8945" width="15.85546875" style="5" customWidth="1"/>
    <col min="8946" max="8946" width="17.42578125" style="5" customWidth="1"/>
    <col min="8947" max="8948" width="16.85546875" style="5" customWidth="1"/>
    <col min="8949" max="8949" width="13.140625" style="5" customWidth="1"/>
    <col min="8950" max="8950" width="14" style="5" customWidth="1"/>
    <col min="8951" max="8951" width="17.28515625" style="5" customWidth="1"/>
    <col min="8952" max="8952" width="16.5703125" style="5" customWidth="1"/>
    <col min="8953" max="8953" width="15.42578125" style="5" customWidth="1"/>
    <col min="8954" max="8954" width="15.5703125" style="5" customWidth="1"/>
    <col min="8955" max="8955" width="25.85546875" style="5" customWidth="1"/>
    <col min="8956" max="8956" width="31.7109375" style="5" customWidth="1"/>
    <col min="8957" max="8957" width="34.140625" style="5" customWidth="1"/>
    <col min="8958" max="8958" width="37.7109375" style="5" customWidth="1"/>
    <col min="8959" max="8959" width="48.7109375" style="5" customWidth="1"/>
    <col min="8960" max="8960" width="29.42578125" style="5" customWidth="1"/>
    <col min="8961" max="9193" width="11.42578125" style="5"/>
    <col min="9194" max="9194" width="5.42578125" style="5" customWidth="1"/>
    <col min="9195" max="9195" width="34.5703125" style="5" customWidth="1"/>
    <col min="9196" max="9196" width="27.85546875" style="5" customWidth="1"/>
    <col min="9197" max="9197" width="18.140625" style="5" customWidth="1"/>
    <col min="9198" max="9198" width="24" style="5" customWidth="1"/>
    <col min="9199" max="9199" width="16" style="5" customWidth="1"/>
    <col min="9200" max="9200" width="16.140625" style="5" customWidth="1"/>
    <col min="9201" max="9201" width="15.85546875" style="5" customWidth="1"/>
    <col min="9202" max="9202" width="17.42578125" style="5" customWidth="1"/>
    <col min="9203" max="9204" width="16.85546875" style="5" customWidth="1"/>
    <col min="9205" max="9205" width="13.140625" style="5" customWidth="1"/>
    <col min="9206" max="9206" width="14" style="5" customWidth="1"/>
    <col min="9207" max="9207" width="17.28515625" style="5" customWidth="1"/>
    <col min="9208" max="9208" width="16.5703125" style="5" customWidth="1"/>
    <col min="9209" max="9209" width="15.42578125" style="5" customWidth="1"/>
    <col min="9210" max="9210" width="15.5703125" style="5" customWidth="1"/>
    <col min="9211" max="9211" width="25.85546875" style="5" customWidth="1"/>
    <col min="9212" max="9212" width="31.7109375" style="5" customWidth="1"/>
    <col min="9213" max="9213" width="34.140625" style="5" customWidth="1"/>
    <col min="9214" max="9214" width="37.7109375" style="5" customWidth="1"/>
    <col min="9215" max="9215" width="48.7109375" style="5" customWidth="1"/>
    <col min="9216" max="9216" width="29.42578125" style="5" customWidth="1"/>
    <col min="9217" max="9449" width="11.42578125" style="5"/>
    <col min="9450" max="9450" width="5.42578125" style="5" customWidth="1"/>
    <col min="9451" max="9451" width="34.5703125" style="5" customWidth="1"/>
    <col min="9452" max="9452" width="27.85546875" style="5" customWidth="1"/>
    <col min="9453" max="9453" width="18.140625" style="5" customWidth="1"/>
    <col min="9454" max="9454" width="24" style="5" customWidth="1"/>
    <col min="9455" max="9455" width="16" style="5" customWidth="1"/>
    <col min="9456" max="9456" width="16.140625" style="5" customWidth="1"/>
    <col min="9457" max="9457" width="15.85546875" style="5" customWidth="1"/>
    <col min="9458" max="9458" width="17.42578125" style="5" customWidth="1"/>
    <col min="9459" max="9460" width="16.85546875" style="5" customWidth="1"/>
    <col min="9461" max="9461" width="13.140625" style="5" customWidth="1"/>
    <col min="9462" max="9462" width="14" style="5" customWidth="1"/>
    <col min="9463" max="9463" width="17.28515625" style="5" customWidth="1"/>
    <col min="9464" max="9464" width="16.5703125" style="5" customWidth="1"/>
    <col min="9465" max="9465" width="15.42578125" style="5" customWidth="1"/>
    <col min="9466" max="9466" width="15.5703125" style="5" customWidth="1"/>
    <col min="9467" max="9467" width="25.85546875" style="5" customWidth="1"/>
    <col min="9468" max="9468" width="31.7109375" style="5" customWidth="1"/>
    <col min="9469" max="9469" width="34.140625" style="5" customWidth="1"/>
    <col min="9470" max="9470" width="37.7109375" style="5" customWidth="1"/>
    <col min="9471" max="9471" width="48.7109375" style="5" customWidth="1"/>
    <col min="9472" max="9472" width="29.42578125" style="5" customWidth="1"/>
    <col min="9473" max="9705" width="11.42578125" style="5"/>
    <col min="9706" max="9706" width="5.42578125" style="5" customWidth="1"/>
    <col min="9707" max="9707" width="34.5703125" style="5" customWidth="1"/>
    <col min="9708" max="9708" width="27.85546875" style="5" customWidth="1"/>
    <col min="9709" max="9709" width="18.140625" style="5" customWidth="1"/>
    <col min="9710" max="9710" width="24" style="5" customWidth="1"/>
    <col min="9711" max="9711" width="16" style="5" customWidth="1"/>
    <col min="9712" max="9712" width="16.140625" style="5" customWidth="1"/>
    <col min="9713" max="9713" width="15.85546875" style="5" customWidth="1"/>
    <col min="9714" max="9714" width="17.42578125" style="5" customWidth="1"/>
    <col min="9715" max="9716" width="16.85546875" style="5" customWidth="1"/>
    <col min="9717" max="9717" width="13.140625" style="5" customWidth="1"/>
    <col min="9718" max="9718" width="14" style="5" customWidth="1"/>
    <col min="9719" max="9719" width="17.28515625" style="5" customWidth="1"/>
    <col min="9720" max="9720" width="16.5703125" style="5" customWidth="1"/>
    <col min="9721" max="9721" width="15.42578125" style="5" customWidth="1"/>
    <col min="9722" max="9722" width="15.5703125" style="5" customWidth="1"/>
    <col min="9723" max="9723" width="25.85546875" style="5" customWidth="1"/>
    <col min="9724" max="9724" width="31.7109375" style="5" customWidth="1"/>
    <col min="9725" max="9725" width="34.140625" style="5" customWidth="1"/>
    <col min="9726" max="9726" width="37.7109375" style="5" customWidth="1"/>
    <col min="9727" max="9727" width="48.7109375" style="5" customWidth="1"/>
    <col min="9728" max="9728" width="29.42578125" style="5" customWidth="1"/>
    <col min="9729" max="9961" width="11.42578125" style="5"/>
    <col min="9962" max="9962" width="5.42578125" style="5" customWidth="1"/>
    <col min="9963" max="9963" width="34.5703125" style="5" customWidth="1"/>
    <col min="9964" max="9964" width="27.85546875" style="5" customWidth="1"/>
    <col min="9965" max="9965" width="18.140625" style="5" customWidth="1"/>
    <col min="9966" max="9966" width="24" style="5" customWidth="1"/>
    <col min="9967" max="9967" width="16" style="5" customWidth="1"/>
    <col min="9968" max="9968" width="16.140625" style="5" customWidth="1"/>
    <col min="9969" max="9969" width="15.85546875" style="5" customWidth="1"/>
    <col min="9970" max="9970" width="17.42578125" style="5" customWidth="1"/>
    <col min="9971" max="9972" width="16.85546875" style="5" customWidth="1"/>
    <col min="9973" max="9973" width="13.140625" style="5" customWidth="1"/>
    <col min="9974" max="9974" width="14" style="5" customWidth="1"/>
    <col min="9975" max="9975" width="17.28515625" style="5" customWidth="1"/>
    <col min="9976" max="9976" width="16.5703125" style="5" customWidth="1"/>
    <col min="9977" max="9977" width="15.42578125" style="5" customWidth="1"/>
    <col min="9978" max="9978" width="15.5703125" style="5" customWidth="1"/>
    <col min="9979" max="9979" width="25.85546875" style="5" customWidth="1"/>
    <col min="9980" max="9980" width="31.7109375" style="5" customWidth="1"/>
    <col min="9981" max="9981" width="34.140625" style="5" customWidth="1"/>
    <col min="9982" max="9982" width="37.7109375" style="5" customWidth="1"/>
    <col min="9983" max="9983" width="48.7109375" style="5" customWidth="1"/>
    <col min="9984" max="9984" width="29.42578125" style="5" customWidth="1"/>
    <col min="9985" max="10217" width="11.42578125" style="5"/>
    <col min="10218" max="10218" width="5.42578125" style="5" customWidth="1"/>
    <col min="10219" max="10219" width="34.5703125" style="5" customWidth="1"/>
    <col min="10220" max="10220" width="27.85546875" style="5" customWidth="1"/>
    <col min="10221" max="10221" width="18.140625" style="5" customWidth="1"/>
    <col min="10222" max="10222" width="24" style="5" customWidth="1"/>
    <col min="10223" max="10223" width="16" style="5" customWidth="1"/>
    <col min="10224" max="10224" width="16.140625" style="5" customWidth="1"/>
    <col min="10225" max="10225" width="15.85546875" style="5" customWidth="1"/>
    <col min="10226" max="10226" width="17.42578125" style="5" customWidth="1"/>
    <col min="10227" max="10228" width="16.85546875" style="5" customWidth="1"/>
    <col min="10229" max="10229" width="13.140625" style="5" customWidth="1"/>
    <col min="10230" max="10230" width="14" style="5" customWidth="1"/>
    <col min="10231" max="10231" width="17.28515625" style="5" customWidth="1"/>
    <col min="10232" max="10232" width="16.5703125" style="5" customWidth="1"/>
    <col min="10233" max="10233" width="15.42578125" style="5" customWidth="1"/>
    <col min="10234" max="10234" width="15.5703125" style="5" customWidth="1"/>
    <col min="10235" max="10235" width="25.85546875" style="5" customWidth="1"/>
    <col min="10236" max="10236" width="31.7109375" style="5" customWidth="1"/>
    <col min="10237" max="10237" width="34.140625" style="5" customWidth="1"/>
    <col min="10238" max="10238" width="37.7109375" style="5" customWidth="1"/>
    <col min="10239" max="10239" width="48.7109375" style="5" customWidth="1"/>
    <col min="10240" max="10240" width="29.42578125" style="5" customWidth="1"/>
    <col min="10241" max="10473" width="11.42578125" style="5"/>
    <col min="10474" max="10474" width="5.42578125" style="5" customWidth="1"/>
    <col min="10475" max="10475" width="34.5703125" style="5" customWidth="1"/>
    <col min="10476" max="10476" width="27.85546875" style="5" customWidth="1"/>
    <col min="10477" max="10477" width="18.140625" style="5" customWidth="1"/>
    <col min="10478" max="10478" width="24" style="5" customWidth="1"/>
    <col min="10479" max="10479" width="16" style="5" customWidth="1"/>
    <col min="10480" max="10480" width="16.140625" style="5" customWidth="1"/>
    <col min="10481" max="10481" width="15.85546875" style="5" customWidth="1"/>
    <col min="10482" max="10482" width="17.42578125" style="5" customWidth="1"/>
    <col min="10483" max="10484" width="16.85546875" style="5" customWidth="1"/>
    <col min="10485" max="10485" width="13.140625" style="5" customWidth="1"/>
    <col min="10486" max="10486" width="14" style="5" customWidth="1"/>
    <col min="10487" max="10487" width="17.28515625" style="5" customWidth="1"/>
    <col min="10488" max="10488" width="16.5703125" style="5" customWidth="1"/>
    <col min="10489" max="10489" width="15.42578125" style="5" customWidth="1"/>
    <col min="10490" max="10490" width="15.5703125" style="5" customWidth="1"/>
    <col min="10491" max="10491" width="25.85546875" style="5" customWidth="1"/>
    <col min="10492" max="10492" width="31.7109375" style="5" customWidth="1"/>
    <col min="10493" max="10493" width="34.140625" style="5" customWidth="1"/>
    <col min="10494" max="10494" width="37.7109375" style="5" customWidth="1"/>
    <col min="10495" max="10495" width="48.7109375" style="5" customWidth="1"/>
    <col min="10496" max="10496" width="29.42578125" style="5" customWidth="1"/>
    <col min="10497" max="10729" width="11.42578125" style="5"/>
    <col min="10730" max="10730" width="5.42578125" style="5" customWidth="1"/>
    <col min="10731" max="10731" width="34.5703125" style="5" customWidth="1"/>
    <col min="10732" max="10732" width="27.85546875" style="5" customWidth="1"/>
    <col min="10733" max="10733" width="18.140625" style="5" customWidth="1"/>
    <col min="10734" max="10734" width="24" style="5" customWidth="1"/>
    <col min="10735" max="10735" width="16" style="5" customWidth="1"/>
    <col min="10736" max="10736" width="16.140625" style="5" customWidth="1"/>
    <col min="10737" max="10737" width="15.85546875" style="5" customWidth="1"/>
    <col min="10738" max="10738" width="17.42578125" style="5" customWidth="1"/>
    <col min="10739" max="10740" width="16.85546875" style="5" customWidth="1"/>
    <col min="10741" max="10741" width="13.140625" style="5" customWidth="1"/>
    <col min="10742" max="10742" width="14" style="5" customWidth="1"/>
    <col min="10743" max="10743" width="17.28515625" style="5" customWidth="1"/>
    <col min="10744" max="10744" width="16.5703125" style="5" customWidth="1"/>
    <col min="10745" max="10745" width="15.42578125" style="5" customWidth="1"/>
    <col min="10746" max="10746" width="15.5703125" style="5" customWidth="1"/>
    <col min="10747" max="10747" width="25.85546875" style="5" customWidth="1"/>
    <col min="10748" max="10748" width="31.7109375" style="5" customWidth="1"/>
    <col min="10749" max="10749" width="34.140625" style="5" customWidth="1"/>
    <col min="10750" max="10750" width="37.7109375" style="5" customWidth="1"/>
    <col min="10751" max="10751" width="48.7109375" style="5" customWidth="1"/>
    <col min="10752" max="10752" width="29.42578125" style="5" customWidth="1"/>
    <col min="10753" max="10985" width="11.42578125" style="5"/>
    <col min="10986" max="10986" width="5.42578125" style="5" customWidth="1"/>
    <col min="10987" max="10987" width="34.5703125" style="5" customWidth="1"/>
    <col min="10988" max="10988" width="27.85546875" style="5" customWidth="1"/>
    <col min="10989" max="10989" width="18.140625" style="5" customWidth="1"/>
    <col min="10990" max="10990" width="24" style="5" customWidth="1"/>
    <col min="10991" max="10991" width="16" style="5" customWidth="1"/>
    <col min="10992" max="10992" width="16.140625" style="5" customWidth="1"/>
    <col min="10993" max="10993" width="15.85546875" style="5" customWidth="1"/>
    <col min="10994" max="10994" width="17.42578125" style="5" customWidth="1"/>
    <col min="10995" max="10996" width="16.85546875" style="5" customWidth="1"/>
    <col min="10997" max="10997" width="13.140625" style="5" customWidth="1"/>
    <col min="10998" max="10998" width="14" style="5" customWidth="1"/>
    <col min="10999" max="10999" width="17.28515625" style="5" customWidth="1"/>
    <col min="11000" max="11000" width="16.5703125" style="5" customWidth="1"/>
    <col min="11001" max="11001" width="15.42578125" style="5" customWidth="1"/>
    <col min="11002" max="11002" width="15.5703125" style="5" customWidth="1"/>
    <col min="11003" max="11003" width="25.85546875" style="5" customWidth="1"/>
    <col min="11004" max="11004" width="31.7109375" style="5" customWidth="1"/>
    <col min="11005" max="11005" width="34.140625" style="5" customWidth="1"/>
    <col min="11006" max="11006" width="37.7109375" style="5" customWidth="1"/>
    <col min="11007" max="11007" width="48.7109375" style="5" customWidth="1"/>
    <col min="11008" max="11008" width="29.42578125" style="5" customWidth="1"/>
    <col min="11009" max="11241" width="11.42578125" style="5"/>
    <col min="11242" max="11242" width="5.42578125" style="5" customWidth="1"/>
    <col min="11243" max="11243" width="34.5703125" style="5" customWidth="1"/>
    <col min="11244" max="11244" width="27.85546875" style="5" customWidth="1"/>
    <col min="11245" max="11245" width="18.140625" style="5" customWidth="1"/>
    <col min="11246" max="11246" width="24" style="5" customWidth="1"/>
    <col min="11247" max="11247" width="16" style="5" customWidth="1"/>
    <col min="11248" max="11248" width="16.140625" style="5" customWidth="1"/>
    <col min="11249" max="11249" width="15.85546875" style="5" customWidth="1"/>
    <col min="11250" max="11250" width="17.42578125" style="5" customWidth="1"/>
    <col min="11251" max="11252" width="16.85546875" style="5" customWidth="1"/>
    <col min="11253" max="11253" width="13.140625" style="5" customWidth="1"/>
    <col min="11254" max="11254" width="14" style="5" customWidth="1"/>
    <col min="11255" max="11255" width="17.28515625" style="5" customWidth="1"/>
    <col min="11256" max="11256" width="16.5703125" style="5" customWidth="1"/>
    <col min="11257" max="11257" width="15.42578125" style="5" customWidth="1"/>
    <col min="11258" max="11258" width="15.5703125" style="5" customWidth="1"/>
    <col min="11259" max="11259" width="25.85546875" style="5" customWidth="1"/>
    <col min="11260" max="11260" width="31.7109375" style="5" customWidth="1"/>
    <col min="11261" max="11261" width="34.140625" style="5" customWidth="1"/>
    <col min="11262" max="11262" width="37.7109375" style="5" customWidth="1"/>
    <col min="11263" max="11263" width="48.7109375" style="5" customWidth="1"/>
    <col min="11264" max="11264" width="29.42578125" style="5" customWidth="1"/>
    <col min="11265" max="11497" width="11.42578125" style="5"/>
    <col min="11498" max="11498" width="5.42578125" style="5" customWidth="1"/>
    <col min="11499" max="11499" width="34.5703125" style="5" customWidth="1"/>
    <col min="11500" max="11500" width="27.85546875" style="5" customWidth="1"/>
    <col min="11501" max="11501" width="18.140625" style="5" customWidth="1"/>
    <col min="11502" max="11502" width="24" style="5" customWidth="1"/>
    <col min="11503" max="11503" width="16" style="5" customWidth="1"/>
    <col min="11504" max="11504" width="16.140625" style="5" customWidth="1"/>
    <col min="11505" max="11505" width="15.85546875" style="5" customWidth="1"/>
    <col min="11506" max="11506" width="17.42578125" style="5" customWidth="1"/>
    <col min="11507" max="11508" width="16.85546875" style="5" customWidth="1"/>
    <col min="11509" max="11509" width="13.140625" style="5" customWidth="1"/>
    <col min="11510" max="11510" width="14" style="5" customWidth="1"/>
    <col min="11511" max="11511" width="17.28515625" style="5" customWidth="1"/>
    <col min="11512" max="11512" width="16.5703125" style="5" customWidth="1"/>
    <col min="11513" max="11513" width="15.42578125" style="5" customWidth="1"/>
    <col min="11514" max="11514" width="15.5703125" style="5" customWidth="1"/>
    <col min="11515" max="11515" width="25.85546875" style="5" customWidth="1"/>
    <col min="11516" max="11516" width="31.7109375" style="5" customWidth="1"/>
    <col min="11517" max="11517" width="34.140625" style="5" customWidth="1"/>
    <col min="11518" max="11518" width="37.7109375" style="5" customWidth="1"/>
    <col min="11519" max="11519" width="48.7109375" style="5" customWidth="1"/>
    <col min="11520" max="11520" width="29.42578125" style="5" customWidth="1"/>
    <col min="11521" max="11753" width="11.42578125" style="5"/>
    <col min="11754" max="11754" width="5.42578125" style="5" customWidth="1"/>
    <col min="11755" max="11755" width="34.5703125" style="5" customWidth="1"/>
    <col min="11756" max="11756" width="27.85546875" style="5" customWidth="1"/>
    <col min="11757" max="11757" width="18.140625" style="5" customWidth="1"/>
    <col min="11758" max="11758" width="24" style="5" customWidth="1"/>
    <col min="11759" max="11759" width="16" style="5" customWidth="1"/>
    <col min="11760" max="11760" width="16.140625" style="5" customWidth="1"/>
    <col min="11761" max="11761" width="15.85546875" style="5" customWidth="1"/>
    <col min="11762" max="11762" width="17.42578125" style="5" customWidth="1"/>
    <col min="11763" max="11764" width="16.85546875" style="5" customWidth="1"/>
    <col min="11765" max="11765" width="13.140625" style="5" customWidth="1"/>
    <col min="11766" max="11766" width="14" style="5" customWidth="1"/>
    <col min="11767" max="11767" width="17.28515625" style="5" customWidth="1"/>
    <col min="11768" max="11768" width="16.5703125" style="5" customWidth="1"/>
    <col min="11769" max="11769" width="15.42578125" style="5" customWidth="1"/>
    <col min="11770" max="11770" width="15.5703125" style="5" customWidth="1"/>
    <col min="11771" max="11771" width="25.85546875" style="5" customWidth="1"/>
    <col min="11772" max="11772" width="31.7109375" style="5" customWidth="1"/>
    <col min="11773" max="11773" width="34.140625" style="5" customWidth="1"/>
    <col min="11774" max="11774" width="37.7109375" style="5" customWidth="1"/>
    <col min="11775" max="11775" width="48.7109375" style="5" customWidth="1"/>
    <col min="11776" max="11776" width="29.42578125" style="5" customWidth="1"/>
    <col min="11777" max="12009" width="11.42578125" style="5"/>
    <col min="12010" max="12010" width="5.42578125" style="5" customWidth="1"/>
    <col min="12011" max="12011" width="34.5703125" style="5" customWidth="1"/>
    <col min="12012" max="12012" width="27.85546875" style="5" customWidth="1"/>
    <col min="12013" max="12013" width="18.140625" style="5" customWidth="1"/>
    <col min="12014" max="12014" width="24" style="5" customWidth="1"/>
    <col min="12015" max="12015" width="16" style="5" customWidth="1"/>
    <col min="12016" max="12016" width="16.140625" style="5" customWidth="1"/>
    <col min="12017" max="12017" width="15.85546875" style="5" customWidth="1"/>
    <col min="12018" max="12018" width="17.42578125" style="5" customWidth="1"/>
    <col min="12019" max="12020" width="16.85546875" style="5" customWidth="1"/>
    <col min="12021" max="12021" width="13.140625" style="5" customWidth="1"/>
    <col min="12022" max="12022" width="14" style="5" customWidth="1"/>
    <col min="12023" max="12023" width="17.28515625" style="5" customWidth="1"/>
    <col min="12024" max="12024" width="16.5703125" style="5" customWidth="1"/>
    <col min="12025" max="12025" width="15.42578125" style="5" customWidth="1"/>
    <col min="12026" max="12026" width="15.5703125" style="5" customWidth="1"/>
    <col min="12027" max="12027" width="25.85546875" style="5" customWidth="1"/>
    <col min="12028" max="12028" width="31.7109375" style="5" customWidth="1"/>
    <col min="12029" max="12029" width="34.140625" style="5" customWidth="1"/>
    <col min="12030" max="12030" width="37.7109375" style="5" customWidth="1"/>
    <col min="12031" max="12031" width="48.7109375" style="5" customWidth="1"/>
    <col min="12032" max="12032" width="29.42578125" style="5" customWidth="1"/>
    <col min="12033" max="12265" width="11.42578125" style="5"/>
    <col min="12266" max="12266" width="5.42578125" style="5" customWidth="1"/>
    <col min="12267" max="12267" width="34.5703125" style="5" customWidth="1"/>
    <col min="12268" max="12268" width="27.85546875" style="5" customWidth="1"/>
    <col min="12269" max="12269" width="18.140625" style="5" customWidth="1"/>
    <col min="12270" max="12270" width="24" style="5" customWidth="1"/>
    <col min="12271" max="12271" width="16" style="5" customWidth="1"/>
    <col min="12272" max="12272" width="16.140625" style="5" customWidth="1"/>
    <col min="12273" max="12273" width="15.85546875" style="5" customWidth="1"/>
    <col min="12274" max="12274" width="17.42578125" style="5" customWidth="1"/>
    <col min="12275" max="12276" width="16.85546875" style="5" customWidth="1"/>
    <col min="12277" max="12277" width="13.140625" style="5" customWidth="1"/>
    <col min="12278" max="12278" width="14" style="5" customWidth="1"/>
    <col min="12279" max="12279" width="17.28515625" style="5" customWidth="1"/>
    <col min="12280" max="12280" width="16.5703125" style="5" customWidth="1"/>
    <col min="12281" max="12281" width="15.42578125" style="5" customWidth="1"/>
    <col min="12282" max="12282" width="15.5703125" style="5" customWidth="1"/>
    <col min="12283" max="12283" width="25.85546875" style="5" customWidth="1"/>
    <col min="12284" max="12284" width="31.7109375" style="5" customWidth="1"/>
    <col min="12285" max="12285" width="34.140625" style="5" customWidth="1"/>
    <col min="12286" max="12286" width="37.7109375" style="5" customWidth="1"/>
    <col min="12287" max="12287" width="48.7109375" style="5" customWidth="1"/>
    <col min="12288" max="12288" width="29.42578125" style="5" customWidth="1"/>
    <col min="12289" max="12521" width="11.42578125" style="5"/>
    <col min="12522" max="12522" width="5.42578125" style="5" customWidth="1"/>
    <col min="12523" max="12523" width="34.5703125" style="5" customWidth="1"/>
    <col min="12524" max="12524" width="27.85546875" style="5" customWidth="1"/>
    <col min="12525" max="12525" width="18.140625" style="5" customWidth="1"/>
    <col min="12526" max="12526" width="24" style="5" customWidth="1"/>
    <col min="12527" max="12527" width="16" style="5" customWidth="1"/>
    <col min="12528" max="12528" width="16.140625" style="5" customWidth="1"/>
    <col min="12529" max="12529" width="15.85546875" style="5" customWidth="1"/>
    <col min="12530" max="12530" width="17.42578125" style="5" customWidth="1"/>
    <col min="12531" max="12532" width="16.85546875" style="5" customWidth="1"/>
    <col min="12533" max="12533" width="13.140625" style="5" customWidth="1"/>
    <col min="12534" max="12534" width="14" style="5" customWidth="1"/>
    <col min="12535" max="12535" width="17.28515625" style="5" customWidth="1"/>
    <col min="12536" max="12536" width="16.5703125" style="5" customWidth="1"/>
    <col min="12537" max="12537" width="15.42578125" style="5" customWidth="1"/>
    <col min="12538" max="12538" width="15.5703125" style="5" customWidth="1"/>
    <col min="12539" max="12539" width="25.85546875" style="5" customWidth="1"/>
    <col min="12540" max="12540" width="31.7109375" style="5" customWidth="1"/>
    <col min="12541" max="12541" width="34.140625" style="5" customWidth="1"/>
    <col min="12542" max="12542" width="37.7109375" style="5" customWidth="1"/>
    <col min="12543" max="12543" width="48.7109375" style="5" customWidth="1"/>
    <col min="12544" max="12544" width="29.42578125" style="5" customWidth="1"/>
    <col min="12545" max="12777" width="11.42578125" style="5"/>
    <col min="12778" max="12778" width="5.42578125" style="5" customWidth="1"/>
    <col min="12779" max="12779" width="34.5703125" style="5" customWidth="1"/>
    <col min="12780" max="12780" width="27.85546875" style="5" customWidth="1"/>
    <col min="12781" max="12781" width="18.140625" style="5" customWidth="1"/>
    <col min="12782" max="12782" width="24" style="5" customWidth="1"/>
    <col min="12783" max="12783" width="16" style="5" customWidth="1"/>
    <col min="12784" max="12784" width="16.140625" style="5" customWidth="1"/>
    <col min="12785" max="12785" width="15.85546875" style="5" customWidth="1"/>
    <col min="12786" max="12786" width="17.42578125" style="5" customWidth="1"/>
    <col min="12787" max="12788" width="16.85546875" style="5" customWidth="1"/>
    <col min="12789" max="12789" width="13.140625" style="5" customWidth="1"/>
    <col min="12790" max="12790" width="14" style="5" customWidth="1"/>
    <col min="12791" max="12791" width="17.28515625" style="5" customWidth="1"/>
    <col min="12792" max="12792" width="16.5703125" style="5" customWidth="1"/>
    <col min="12793" max="12793" width="15.42578125" style="5" customWidth="1"/>
    <col min="12794" max="12794" width="15.5703125" style="5" customWidth="1"/>
    <col min="12795" max="12795" width="25.85546875" style="5" customWidth="1"/>
    <col min="12796" max="12796" width="31.7109375" style="5" customWidth="1"/>
    <col min="12797" max="12797" width="34.140625" style="5" customWidth="1"/>
    <col min="12798" max="12798" width="37.7109375" style="5" customWidth="1"/>
    <col min="12799" max="12799" width="48.7109375" style="5" customWidth="1"/>
    <col min="12800" max="12800" width="29.42578125" style="5" customWidth="1"/>
    <col min="12801" max="13033" width="11.42578125" style="5"/>
    <col min="13034" max="13034" width="5.42578125" style="5" customWidth="1"/>
    <col min="13035" max="13035" width="34.5703125" style="5" customWidth="1"/>
    <col min="13036" max="13036" width="27.85546875" style="5" customWidth="1"/>
    <col min="13037" max="13037" width="18.140625" style="5" customWidth="1"/>
    <col min="13038" max="13038" width="24" style="5" customWidth="1"/>
    <col min="13039" max="13039" width="16" style="5" customWidth="1"/>
    <col min="13040" max="13040" width="16.140625" style="5" customWidth="1"/>
    <col min="13041" max="13041" width="15.85546875" style="5" customWidth="1"/>
    <col min="13042" max="13042" width="17.42578125" style="5" customWidth="1"/>
    <col min="13043" max="13044" width="16.85546875" style="5" customWidth="1"/>
    <col min="13045" max="13045" width="13.140625" style="5" customWidth="1"/>
    <col min="13046" max="13046" width="14" style="5" customWidth="1"/>
    <col min="13047" max="13047" width="17.28515625" style="5" customWidth="1"/>
    <col min="13048" max="13048" width="16.5703125" style="5" customWidth="1"/>
    <col min="13049" max="13049" width="15.42578125" style="5" customWidth="1"/>
    <col min="13050" max="13050" width="15.5703125" style="5" customWidth="1"/>
    <col min="13051" max="13051" width="25.85546875" style="5" customWidth="1"/>
    <col min="13052" max="13052" width="31.7109375" style="5" customWidth="1"/>
    <col min="13053" max="13053" width="34.140625" style="5" customWidth="1"/>
    <col min="13054" max="13054" width="37.7109375" style="5" customWidth="1"/>
    <col min="13055" max="13055" width="48.7109375" style="5" customWidth="1"/>
    <col min="13056" max="13056" width="29.42578125" style="5" customWidth="1"/>
    <col min="13057" max="13289" width="11.42578125" style="5"/>
    <col min="13290" max="13290" width="5.42578125" style="5" customWidth="1"/>
    <col min="13291" max="13291" width="34.5703125" style="5" customWidth="1"/>
    <col min="13292" max="13292" width="27.85546875" style="5" customWidth="1"/>
    <col min="13293" max="13293" width="18.140625" style="5" customWidth="1"/>
    <col min="13294" max="13294" width="24" style="5" customWidth="1"/>
    <col min="13295" max="13295" width="16" style="5" customWidth="1"/>
    <col min="13296" max="13296" width="16.140625" style="5" customWidth="1"/>
    <col min="13297" max="13297" width="15.85546875" style="5" customWidth="1"/>
    <col min="13298" max="13298" width="17.42578125" style="5" customWidth="1"/>
    <col min="13299" max="13300" width="16.85546875" style="5" customWidth="1"/>
    <col min="13301" max="13301" width="13.140625" style="5" customWidth="1"/>
    <col min="13302" max="13302" width="14" style="5" customWidth="1"/>
    <col min="13303" max="13303" width="17.28515625" style="5" customWidth="1"/>
    <col min="13304" max="13304" width="16.5703125" style="5" customWidth="1"/>
    <col min="13305" max="13305" width="15.42578125" style="5" customWidth="1"/>
    <col min="13306" max="13306" width="15.5703125" style="5" customWidth="1"/>
    <col min="13307" max="13307" width="25.85546875" style="5" customWidth="1"/>
    <col min="13308" max="13308" width="31.7109375" style="5" customWidth="1"/>
    <col min="13309" max="13309" width="34.140625" style="5" customWidth="1"/>
    <col min="13310" max="13310" width="37.7109375" style="5" customWidth="1"/>
    <col min="13311" max="13311" width="48.7109375" style="5" customWidth="1"/>
    <col min="13312" max="13312" width="29.42578125" style="5" customWidth="1"/>
    <col min="13313" max="13545" width="11.42578125" style="5"/>
    <col min="13546" max="13546" width="5.42578125" style="5" customWidth="1"/>
    <col min="13547" max="13547" width="34.5703125" style="5" customWidth="1"/>
    <col min="13548" max="13548" width="27.85546875" style="5" customWidth="1"/>
    <col min="13549" max="13549" width="18.140625" style="5" customWidth="1"/>
    <col min="13550" max="13550" width="24" style="5" customWidth="1"/>
    <col min="13551" max="13551" width="16" style="5" customWidth="1"/>
    <col min="13552" max="13552" width="16.140625" style="5" customWidth="1"/>
    <col min="13553" max="13553" width="15.85546875" style="5" customWidth="1"/>
    <col min="13554" max="13554" width="17.42578125" style="5" customWidth="1"/>
    <col min="13555" max="13556" width="16.85546875" style="5" customWidth="1"/>
    <col min="13557" max="13557" width="13.140625" style="5" customWidth="1"/>
    <col min="13558" max="13558" width="14" style="5" customWidth="1"/>
    <col min="13559" max="13559" width="17.28515625" style="5" customWidth="1"/>
    <col min="13560" max="13560" width="16.5703125" style="5" customWidth="1"/>
    <col min="13561" max="13561" width="15.42578125" style="5" customWidth="1"/>
    <col min="13562" max="13562" width="15.5703125" style="5" customWidth="1"/>
    <col min="13563" max="13563" width="25.85546875" style="5" customWidth="1"/>
    <col min="13564" max="13564" width="31.7109375" style="5" customWidth="1"/>
    <col min="13565" max="13565" width="34.140625" style="5" customWidth="1"/>
    <col min="13566" max="13566" width="37.7109375" style="5" customWidth="1"/>
    <col min="13567" max="13567" width="48.7109375" style="5" customWidth="1"/>
    <col min="13568" max="13568" width="29.42578125" style="5" customWidth="1"/>
    <col min="13569" max="13801" width="11.42578125" style="5"/>
    <col min="13802" max="13802" width="5.42578125" style="5" customWidth="1"/>
    <col min="13803" max="13803" width="34.5703125" style="5" customWidth="1"/>
    <col min="13804" max="13804" width="27.85546875" style="5" customWidth="1"/>
    <col min="13805" max="13805" width="18.140625" style="5" customWidth="1"/>
    <col min="13806" max="13806" width="24" style="5" customWidth="1"/>
    <col min="13807" max="13807" width="16" style="5" customWidth="1"/>
    <col min="13808" max="13808" width="16.140625" style="5" customWidth="1"/>
    <col min="13809" max="13809" width="15.85546875" style="5" customWidth="1"/>
    <col min="13810" max="13810" width="17.42578125" style="5" customWidth="1"/>
    <col min="13811" max="13812" width="16.85546875" style="5" customWidth="1"/>
    <col min="13813" max="13813" width="13.140625" style="5" customWidth="1"/>
    <col min="13814" max="13814" width="14" style="5" customWidth="1"/>
    <col min="13815" max="13815" width="17.28515625" style="5" customWidth="1"/>
    <col min="13816" max="13816" width="16.5703125" style="5" customWidth="1"/>
    <col min="13817" max="13817" width="15.42578125" style="5" customWidth="1"/>
    <col min="13818" max="13818" width="15.5703125" style="5" customWidth="1"/>
    <col min="13819" max="13819" width="25.85546875" style="5" customWidth="1"/>
    <col min="13820" max="13820" width="31.7109375" style="5" customWidth="1"/>
    <col min="13821" max="13821" width="34.140625" style="5" customWidth="1"/>
    <col min="13822" max="13822" width="37.7109375" style="5" customWidth="1"/>
    <col min="13823" max="13823" width="48.7109375" style="5" customWidth="1"/>
    <col min="13824" max="13824" width="29.42578125" style="5" customWidth="1"/>
    <col min="13825" max="14057" width="11.42578125" style="5"/>
    <col min="14058" max="14058" width="5.42578125" style="5" customWidth="1"/>
    <col min="14059" max="14059" width="34.5703125" style="5" customWidth="1"/>
    <col min="14060" max="14060" width="27.85546875" style="5" customWidth="1"/>
    <col min="14061" max="14061" width="18.140625" style="5" customWidth="1"/>
    <col min="14062" max="14062" width="24" style="5" customWidth="1"/>
    <col min="14063" max="14063" width="16" style="5" customWidth="1"/>
    <col min="14064" max="14064" width="16.140625" style="5" customWidth="1"/>
    <col min="14065" max="14065" width="15.85546875" style="5" customWidth="1"/>
    <col min="14066" max="14066" width="17.42578125" style="5" customWidth="1"/>
    <col min="14067" max="14068" width="16.85546875" style="5" customWidth="1"/>
    <col min="14069" max="14069" width="13.140625" style="5" customWidth="1"/>
    <col min="14070" max="14070" width="14" style="5" customWidth="1"/>
    <col min="14071" max="14071" width="17.28515625" style="5" customWidth="1"/>
    <col min="14072" max="14072" width="16.5703125" style="5" customWidth="1"/>
    <col min="14073" max="14073" width="15.42578125" style="5" customWidth="1"/>
    <col min="14074" max="14074" width="15.5703125" style="5" customWidth="1"/>
    <col min="14075" max="14075" width="25.85546875" style="5" customWidth="1"/>
    <col min="14076" max="14076" width="31.7109375" style="5" customWidth="1"/>
    <col min="14077" max="14077" width="34.140625" style="5" customWidth="1"/>
    <col min="14078" max="14078" width="37.7109375" style="5" customWidth="1"/>
    <col min="14079" max="14079" width="48.7109375" style="5" customWidth="1"/>
    <col min="14080" max="14080" width="29.42578125" style="5" customWidth="1"/>
    <col min="14081" max="14313" width="11.42578125" style="5"/>
    <col min="14314" max="14314" width="5.42578125" style="5" customWidth="1"/>
    <col min="14315" max="14315" width="34.5703125" style="5" customWidth="1"/>
    <col min="14316" max="14316" width="27.85546875" style="5" customWidth="1"/>
    <col min="14317" max="14317" width="18.140625" style="5" customWidth="1"/>
    <col min="14318" max="14318" width="24" style="5" customWidth="1"/>
    <col min="14319" max="14319" width="16" style="5" customWidth="1"/>
    <col min="14320" max="14320" width="16.140625" style="5" customWidth="1"/>
    <col min="14321" max="14321" width="15.85546875" style="5" customWidth="1"/>
    <col min="14322" max="14322" width="17.42578125" style="5" customWidth="1"/>
    <col min="14323" max="14324" width="16.85546875" style="5" customWidth="1"/>
    <col min="14325" max="14325" width="13.140625" style="5" customWidth="1"/>
    <col min="14326" max="14326" width="14" style="5" customWidth="1"/>
    <col min="14327" max="14327" width="17.28515625" style="5" customWidth="1"/>
    <col min="14328" max="14328" width="16.5703125" style="5" customWidth="1"/>
    <col min="14329" max="14329" width="15.42578125" style="5" customWidth="1"/>
    <col min="14330" max="14330" width="15.5703125" style="5" customWidth="1"/>
    <col min="14331" max="14331" width="25.85546875" style="5" customWidth="1"/>
    <col min="14332" max="14332" width="31.7109375" style="5" customWidth="1"/>
    <col min="14333" max="14333" width="34.140625" style="5" customWidth="1"/>
    <col min="14334" max="14334" width="37.7109375" style="5" customWidth="1"/>
    <col min="14335" max="14335" width="48.7109375" style="5" customWidth="1"/>
    <col min="14336" max="14336" width="29.42578125" style="5" customWidth="1"/>
    <col min="14337" max="14569" width="11.42578125" style="5"/>
    <col min="14570" max="14570" width="5.42578125" style="5" customWidth="1"/>
    <col min="14571" max="14571" width="34.5703125" style="5" customWidth="1"/>
    <col min="14572" max="14572" width="27.85546875" style="5" customWidth="1"/>
    <col min="14573" max="14573" width="18.140625" style="5" customWidth="1"/>
    <col min="14574" max="14574" width="24" style="5" customWidth="1"/>
    <col min="14575" max="14575" width="16" style="5" customWidth="1"/>
    <col min="14576" max="14576" width="16.140625" style="5" customWidth="1"/>
    <col min="14577" max="14577" width="15.85546875" style="5" customWidth="1"/>
    <col min="14578" max="14578" width="17.42578125" style="5" customWidth="1"/>
    <col min="14579" max="14580" width="16.85546875" style="5" customWidth="1"/>
    <col min="14581" max="14581" width="13.140625" style="5" customWidth="1"/>
    <col min="14582" max="14582" width="14" style="5" customWidth="1"/>
    <col min="14583" max="14583" width="17.28515625" style="5" customWidth="1"/>
    <col min="14584" max="14584" width="16.5703125" style="5" customWidth="1"/>
    <col min="14585" max="14585" width="15.42578125" style="5" customWidth="1"/>
    <col min="14586" max="14586" width="15.5703125" style="5" customWidth="1"/>
    <col min="14587" max="14587" width="25.85546875" style="5" customWidth="1"/>
    <col min="14588" max="14588" width="31.7109375" style="5" customWidth="1"/>
    <col min="14589" max="14589" width="34.140625" style="5" customWidth="1"/>
    <col min="14590" max="14590" width="37.7109375" style="5" customWidth="1"/>
    <col min="14591" max="14591" width="48.7109375" style="5" customWidth="1"/>
    <col min="14592" max="14592" width="29.42578125" style="5" customWidth="1"/>
    <col min="14593" max="14825" width="11.42578125" style="5"/>
    <col min="14826" max="14826" width="5.42578125" style="5" customWidth="1"/>
    <col min="14827" max="14827" width="34.5703125" style="5" customWidth="1"/>
    <col min="14828" max="14828" width="27.85546875" style="5" customWidth="1"/>
    <col min="14829" max="14829" width="18.140625" style="5" customWidth="1"/>
    <col min="14830" max="14830" width="24" style="5" customWidth="1"/>
    <col min="14831" max="14831" width="16" style="5" customWidth="1"/>
    <col min="14832" max="14832" width="16.140625" style="5" customWidth="1"/>
    <col min="14833" max="14833" width="15.85546875" style="5" customWidth="1"/>
    <col min="14834" max="14834" width="17.42578125" style="5" customWidth="1"/>
    <col min="14835" max="14836" width="16.85546875" style="5" customWidth="1"/>
    <col min="14837" max="14837" width="13.140625" style="5" customWidth="1"/>
    <col min="14838" max="14838" width="14" style="5" customWidth="1"/>
    <col min="14839" max="14839" width="17.28515625" style="5" customWidth="1"/>
    <col min="14840" max="14840" width="16.5703125" style="5" customWidth="1"/>
    <col min="14841" max="14841" width="15.42578125" style="5" customWidth="1"/>
    <col min="14842" max="14842" width="15.5703125" style="5" customWidth="1"/>
    <col min="14843" max="14843" width="25.85546875" style="5" customWidth="1"/>
    <col min="14844" max="14844" width="31.7109375" style="5" customWidth="1"/>
    <col min="14845" max="14845" width="34.140625" style="5" customWidth="1"/>
    <col min="14846" max="14846" width="37.7109375" style="5" customWidth="1"/>
    <col min="14847" max="14847" width="48.7109375" style="5" customWidth="1"/>
    <col min="14848" max="14848" width="29.42578125" style="5" customWidth="1"/>
    <col min="14849" max="15081" width="11.42578125" style="5"/>
    <col min="15082" max="15082" width="5.42578125" style="5" customWidth="1"/>
    <col min="15083" max="15083" width="34.5703125" style="5" customWidth="1"/>
    <col min="15084" max="15084" width="27.85546875" style="5" customWidth="1"/>
    <col min="15085" max="15085" width="18.140625" style="5" customWidth="1"/>
    <col min="15086" max="15086" width="24" style="5" customWidth="1"/>
    <col min="15087" max="15087" width="16" style="5" customWidth="1"/>
    <col min="15088" max="15088" width="16.140625" style="5" customWidth="1"/>
    <col min="15089" max="15089" width="15.85546875" style="5" customWidth="1"/>
    <col min="15090" max="15090" width="17.42578125" style="5" customWidth="1"/>
    <col min="15091" max="15092" width="16.85546875" style="5" customWidth="1"/>
    <col min="15093" max="15093" width="13.140625" style="5" customWidth="1"/>
    <col min="15094" max="15094" width="14" style="5" customWidth="1"/>
    <col min="15095" max="15095" width="17.28515625" style="5" customWidth="1"/>
    <col min="15096" max="15096" width="16.5703125" style="5" customWidth="1"/>
    <col min="15097" max="15097" width="15.42578125" style="5" customWidth="1"/>
    <col min="15098" max="15098" width="15.5703125" style="5" customWidth="1"/>
    <col min="15099" max="15099" width="25.85546875" style="5" customWidth="1"/>
    <col min="15100" max="15100" width="31.7109375" style="5" customWidth="1"/>
    <col min="15101" max="15101" width="34.140625" style="5" customWidth="1"/>
    <col min="15102" max="15102" width="37.7109375" style="5" customWidth="1"/>
    <col min="15103" max="15103" width="48.7109375" style="5" customWidth="1"/>
    <col min="15104" max="15104" width="29.42578125" style="5" customWidth="1"/>
    <col min="15105" max="15337" width="11.42578125" style="5"/>
    <col min="15338" max="15338" width="5.42578125" style="5" customWidth="1"/>
    <col min="15339" max="15339" width="34.5703125" style="5" customWidth="1"/>
    <col min="15340" max="15340" width="27.85546875" style="5" customWidth="1"/>
    <col min="15341" max="15341" width="18.140625" style="5" customWidth="1"/>
    <col min="15342" max="15342" width="24" style="5" customWidth="1"/>
    <col min="15343" max="15343" width="16" style="5" customWidth="1"/>
    <col min="15344" max="15344" width="16.140625" style="5" customWidth="1"/>
    <col min="15345" max="15345" width="15.85546875" style="5" customWidth="1"/>
    <col min="15346" max="15346" width="17.42578125" style="5" customWidth="1"/>
    <col min="15347" max="15348" width="16.85546875" style="5" customWidth="1"/>
    <col min="15349" max="15349" width="13.140625" style="5" customWidth="1"/>
    <col min="15350" max="15350" width="14" style="5" customWidth="1"/>
    <col min="15351" max="15351" width="17.28515625" style="5" customWidth="1"/>
    <col min="15352" max="15352" width="16.5703125" style="5" customWidth="1"/>
    <col min="15353" max="15353" width="15.42578125" style="5" customWidth="1"/>
    <col min="15354" max="15354" width="15.5703125" style="5" customWidth="1"/>
    <col min="15355" max="15355" width="25.85546875" style="5" customWidth="1"/>
    <col min="15356" max="15356" width="31.7109375" style="5" customWidth="1"/>
    <col min="15357" max="15357" width="34.140625" style="5" customWidth="1"/>
    <col min="15358" max="15358" width="37.7109375" style="5" customWidth="1"/>
    <col min="15359" max="15359" width="48.7109375" style="5" customWidth="1"/>
    <col min="15360" max="15360" width="29.42578125" style="5" customWidth="1"/>
    <col min="15361" max="15593" width="11.42578125" style="5"/>
    <col min="15594" max="15594" width="5.42578125" style="5" customWidth="1"/>
    <col min="15595" max="15595" width="34.5703125" style="5" customWidth="1"/>
    <col min="15596" max="15596" width="27.85546875" style="5" customWidth="1"/>
    <col min="15597" max="15597" width="18.140625" style="5" customWidth="1"/>
    <col min="15598" max="15598" width="24" style="5" customWidth="1"/>
    <col min="15599" max="15599" width="16" style="5" customWidth="1"/>
    <col min="15600" max="15600" width="16.140625" style="5" customWidth="1"/>
    <col min="15601" max="15601" width="15.85546875" style="5" customWidth="1"/>
    <col min="15602" max="15602" width="17.42578125" style="5" customWidth="1"/>
    <col min="15603" max="15604" width="16.85546875" style="5" customWidth="1"/>
    <col min="15605" max="15605" width="13.140625" style="5" customWidth="1"/>
    <col min="15606" max="15606" width="14" style="5" customWidth="1"/>
    <col min="15607" max="15607" width="17.28515625" style="5" customWidth="1"/>
    <col min="15608" max="15608" width="16.5703125" style="5" customWidth="1"/>
    <col min="15609" max="15609" width="15.42578125" style="5" customWidth="1"/>
    <col min="15610" max="15610" width="15.5703125" style="5" customWidth="1"/>
    <col min="15611" max="15611" width="25.85546875" style="5" customWidth="1"/>
    <col min="15612" max="15612" width="31.7109375" style="5" customWidth="1"/>
    <col min="15613" max="15613" width="34.140625" style="5" customWidth="1"/>
    <col min="15614" max="15614" width="37.7109375" style="5" customWidth="1"/>
    <col min="15615" max="15615" width="48.7109375" style="5" customWidth="1"/>
    <col min="15616" max="15616" width="29.42578125" style="5" customWidth="1"/>
    <col min="15617" max="15849" width="11.42578125" style="5"/>
    <col min="15850" max="15850" width="5.42578125" style="5" customWidth="1"/>
    <col min="15851" max="15851" width="34.5703125" style="5" customWidth="1"/>
    <col min="15852" max="15852" width="27.85546875" style="5" customWidth="1"/>
    <col min="15853" max="15853" width="18.140625" style="5" customWidth="1"/>
    <col min="15854" max="15854" width="24" style="5" customWidth="1"/>
    <col min="15855" max="15855" width="16" style="5" customWidth="1"/>
    <col min="15856" max="15856" width="16.140625" style="5" customWidth="1"/>
    <col min="15857" max="15857" width="15.85546875" style="5" customWidth="1"/>
    <col min="15858" max="15858" width="17.42578125" style="5" customWidth="1"/>
    <col min="15859" max="15860" width="16.85546875" style="5" customWidth="1"/>
    <col min="15861" max="15861" width="13.140625" style="5" customWidth="1"/>
    <col min="15862" max="15862" width="14" style="5" customWidth="1"/>
    <col min="15863" max="15863" width="17.28515625" style="5" customWidth="1"/>
    <col min="15864" max="15864" width="16.5703125" style="5" customWidth="1"/>
    <col min="15865" max="15865" width="15.42578125" style="5" customWidth="1"/>
    <col min="15866" max="15866" width="15.5703125" style="5" customWidth="1"/>
    <col min="15867" max="15867" width="25.85546875" style="5" customWidth="1"/>
    <col min="15868" max="15868" width="31.7109375" style="5" customWidth="1"/>
    <col min="15869" max="15869" width="34.140625" style="5" customWidth="1"/>
    <col min="15870" max="15870" width="37.7109375" style="5" customWidth="1"/>
    <col min="15871" max="15871" width="48.7109375" style="5" customWidth="1"/>
    <col min="15872" max="15872" width="29.42578125" style="5" customWidth="1"/>
    <col min="15873" max="16105" width="11.42578125" style="5"/>
    <col min="16106" max="16106" width="5.42578125" style="5" customWidth="1"/>
    <col min="16107" max="16107" width="34.5703125" style="5" customWidth="1"/>
    <col min="16108" max="16108" width="27.85546875" style="5" customWidth="1"/>
    <col min="16109" max="16109" width="18.140625" style="5" customWidth="1"/>
    <col min="16110" max="16110" width="24" style="5" customWidth="1"/>
    <col min="16111" max="16111" width="16" style="5" customWidth="1"/>
    <col min="16112" max="16112" width="16.140625" style="5" customWidth="1"/>
    <col min="16113" max="16113" width="15.85546875" style="5" customWidth="1"/>
    <col min="16114" max="16114" width="17.42578125" style="5" customWidth="1"/>
    <col min="16115" max="16116" width="16.85546875" style="5" customWidth="1"/>
    <col min="16117" max="16117" width="13.140625" style="5" customWidth="1"/>
    <col min="16118" max="16118" width="14" style="5" customWidth="1"/>
    <col min="16119" max="16119" width="17.28515625" style="5" customWidth="1"/>
    <col min="16120" max="16120" width="16.5703125" style="5" customWidth="1"/>
    <col min="16121" max="16121" width="15.42578125" style="5" customWidth="1"/>
    <col min="16122" max="16122" width="15.5703125" style="5" customWidth="1"/>
    <col min="16123" max="16123" width="25.85546875" style="5" customWidth="1"/>
    <col min="16124" max="16124" width="31.7109375" style="5" customWidth="1"/>
    <col min="16125" max="16125" width="34.140625" style="5" customWidth="1"/>
    <col min="16126" max="16126" width="37.7109375" style="5" customWidth="1"/>
    <col min="16127" max="16127" width="48.7109375" style="5" customWidth="1"/>
    <col min="16128" max="16128" width="29.42578125" style="5" customWidth="1"/>
    <col min="16129" max="16369" width="11.42578125" style="5"/>
    <col min="16370" max="16383" width="11.42578125" style="5" customWidth="1"/>
    <col min="16384" max="16384" width="11.42578125" style="5"/>
  </cols>
  <sheetData>
    <row r="1" spans="2:27" s="2" customFormat="1" ht="15.75" x14ac:dyDescent="0.25">
      <c r="B1" s="1"/>
      <c r="C1" s="1"/>
      <c r="D1" s="1"/>
      <c r="E1" s="1"/>
      <c r="F1" s="1"/>
      <c r="G1" s="1"/>
      <c r="H1" s="1"/>
      <c r="I1" s="1"/>
      <c r="J1" s="1"/>
      <c r="K1" s="1"/>
      <c r="L1" s="1"/>
      <c r="M1" s="1"/>
      <c r="N1" s="1"/>
      <c r="O1" s="84"/>
      <c r="P1" s="1"/>
      <c r="Q1" s="1"/>
      <c r="R1" s="1"/>
    </row>
    <row r="2" spans="2:27" s="2" customFormat="1" ht="15.75" x14ac:dyDescent="0.25">
      <c r="B2" s="1"/>
      <c r="C2" s="126" t="s">
        <v>0</v>
      </c>
      <c r="D2" s="126"/>
      <c r="E2" s="126"/>
      <c r="F2" s="3" t="s">
        <v>1</v>
      </c>
      <c r="G2" s="4"/>
      <c r="H2" s="1"/>
      <c r="I2" s="1"/>
      <c r="J2" s="1"/>
      <c r="K2" s="1"/>
      <c r="L2" s="1"/>
      <c r="M2" s="1"/>
      <c r="N2" s="1"/>
      <c r="O2" s="84"/>
      <c r="P2" s="1"/>
      <c r="Q2" s="1"/>
      <c r="R2" s="1"/>
    </row>
    <row r="3" spans="2:27" s="2" customFormat="1" ht="18" customHeight="1" x14ac:dyDescent="0.25">
      <c r="B3" s="1"/>
      <c r="C3" s="126" t="s">
        <v>2</v>
      </c>
      <c r="D3" s="126"/>
      <c r="E3" s="126"/>
      <c r="F3" s="1"/>
      <c r="G3" s="1"/>
      <c r="H3" s="1"/>
      <c r="I3" s="1"/>
      <c r="J3" s="1"/>
      <c r="K3" s="1"/>
      <c r="L3" s="1"/>
      <c r="M3" s="1"/>
      <c r="N3" s="1"/>
      <c r="O3" s="84"/>
      <c r="P3" s="1"/>
      <c r="Q3" s="1"/>
      <c r="R3" s="1"/>
    </row>
    <row r="4" spans="2:27" ht="39" customHeight="1" x14ac:dyDescent="0.2">
      <c r="B4" s="127" t="s">
        <v>3</v>
      </c>
      <c r="C4" s="127"/>
      <c r="D4" s="127"/>
      <c r="E4" s="127"/>
      <c r="F4" s="127"/>
      <c r="G4" s="127"/>
      <c r="H4" s="127"/>
      <c r="I4" s="127"/>
      <c r="J4" s="127"/>
      <c r="K4" s="127"/>
      <c r="L4" s="127"/>
      <c r="M4" s="127"/>
      <c r="N4" s="127"/>
      <c r="O4" s="127"/>
      <c r="P4" s="127"/>
      <c r="Q4" s="127"/>
      <c r="R4" s="127"/>
    </row>
    <row r="5" spans="2:27" ht="15" hidden="1" customHeight="1" x14ac:dyDescent="0.2">
      <c r="B5" s="6"/>
      <c r="C5" s="6"/>
      <c r="D5" s="6"/>
      <c r="E5" s="6"/>
      <c r="F5" s="7"/>
      <c r="G5" s="7">
        <f>F6</f>
        <v>0.85486667611612888</v>
      </c>
      <c r="H5" s="6"/>
      <c r="I5" s="7"/>
      <c r="J5" s="6"/>
      <c r="K5" s="7" t="e">
        <f>+I6</f>
        <v>#DIV/0!</v>
      </c>
      <c r="L5" s="6"/>
      <c r="M5" s="8"/>
      <c r="N5" s="7"/>
      <c r="O5" s="85">
        <f>+N6</f>
        <v>0.89753683218267555</v>
      </c>
      <c r="P5" s="6"/>
      <c r="Q5" s="6"/>
      <c r="R5" s="9">
        <f>+R6</f>
        <v>1</v>
      </c>
    </row>
    <row r="6" spans="2:27" s="10" customFormat="1" ht="25.5" customHeight="1" x14ac:dyDescent="0.2">
      <c r="B6" s="128" t="s">
        <v>4</v>
      </c>
      <c r="C6" s="128" t="s">
        <v>5</v>
      </c>
      <c r="D6" s="128" t="s">
        <v>6</v>
      </c>
      <c r="E6" s="128" t="s">
        <v>7</v>
      </c>
      <c r="F6" s="129">
        <f>IF(COUNT(H11:H369)&gt;0,AVERAGE(H11:H369),0)/100</f>
        <v>0.85486667611612888</v>
      </c>
      <c r="G6" s="129"/>
      <c r="H6" s="129"/>
      <c r="I6" s="130" t="e">
        <f>SUM(M11:M369)/100</f>
        <v>#DIV/0!</v>
      </c>
      <c r="J6" s="131"/>
      <c r="K6" s="131"/>
      <c r="L6" s="131"/>
      <c r="M6" s="132"/>
      <c r="N6" s="129">
        <f>IF(COUNT(Q11:Q534)&gt;0,AVERAGE(Q11:Q369),0)/100</f>
        <v>0.89753683218267555</v>
      </c>
      <c r="O6" s="129"/>
      <c r="P6" s="129"/>
      <c r="Q6" s="129"/>
      <c r="R6" s="63">
        <f>IF(COUNT(R11:R435)&gt;0,AVERAGE(R11:R369)*100/2,0)/100</f>
        <v>1</v>
      </c>
    </row>
    <row r="7" spans="2:27" s="11" customFormat="1" ht="33" customHeight="1" x14ac:dyDescent="0.25">
      <c r="B7" s="128"/>
      <c r="C7" s="128"/>
      <c r="D7" s="128"/>
      <c r="E7" s="128"/>
      <c r="F7" s="123" t="s">
        <v>8</v>
      </c>
      <c r="G7" s="123"/>
      <c r="H7" s="123"/>
      <c r="I7" s="124" t="s">
        <v>9</v>
      </c>
      <c r="J7" s="124"/>
      <c r="K7" s="124"/>
      <c r="L7" s="124"/>
      <c r="M7" s="124"/>
      <c r="N7" s="124" t="s">
        <v>10</v>
      </c>
      <c r="O7" s="124"/>
      <c r="P7" s="124"/>
      <c r="Q7" s="124"/>
      <c r="R7" s="65" t="s">
        <v>11</v>
      </c>
    </row>
    <row r="8" spans="2:27" s="12" customFormat="1" ht="26.25" customHeight="1" x14ac:dyDescent="0.25">
      <c r="B8" s="128"/>
      <c r="C8" s="128"/>
      <c r="D8" s="128"/>
      <c r="E8" s="128"/>
      <c r="F8" s="122" t="s">
        <v>12</v>
      </c>
      <c r="G8" s="122"/>
      <c r="H8" s="122" t="s">
        <v>13</v>
      </c>
      <c r="I8" s="122" t="s">
        <v>14</v>
      </c>
      <c r="J8" s="122"/>
      <c r="K8" s="122" t="s">
        <v>15</v>
      </c>
      <c r="L8" s="122"/>
      <c r="M8" s="125" t="s">
        <v>13</v>
      </c>
      <c r="N8" s="122" t="s">
        <v>16</v>
      </c>
      <c r="O8" s="122"/>
      <c r="P8" s="64" t="s">
        <v>17</v>
      </c>
      <c r="Q8" s="122" t="s">
        <v>13</v>
      </c>
      <c r="R8" s="122" t="s">
        <v>18</v>
      </c>
    </row>
    <row r="9" spans="2:27" s="12" customFormat="1" ht="51" customHeight="1" x14ac:dyDescent="0.25">
      <c r="B9" s="128"/>
      <c r="C9" s="128"/>
      <c r="D9" s="128"/>
      <c r="E9" s="128"/>
      <c r="F9" s="13" t="s">
        <v>19</v>
      </c>
      <c r="G9" s="13" t="s">
        <v>20</v>
      </c>
      <c r="H9" s="122"/>
      <c r="I9" s="13" t="s">
        <v>21</v>
      </c>
      <c r="J9" s="13" t="s">
        <v>22</v>
      </c>
      <c r="K9" s="13" t="s">
        <v>23</v>
      </c>
      <c r="L9" s="13" t="s">
        <v>24</v>
      </c>
      <c r="M9" s="125"/>
      <c r="N9" s="13" t="s">
        <v>25</v>
      </c>
      <c r="O9" s="86" t="s">
        <v>26</v>
      </c>
      <c r="P9" s="13" t="s">
        <v>27</v>
      </c>
      <c r="Q9" s="122"/>
      <c r="R9" s="122"/>
    </row>
    <row r="10" spans="2:27" s="12" customFormat="1" ht="17.25" customHeight="1" x14ac:dyDescent="0.25">
      <c r="B10" s="14"/>
      <c r="C10" s="14"/>
      <c r="D10" s="14"/>
      <c r="E10" s="14"/>
      <c r="F10" s="13"/>
      <c r="G10" s="13"/>
      <c r="H10" s="64"/>
      <c r="I10" s="94"/>
      <c r="J10" s="94"/>
      <c r="K10" s="13"/>
      <c r="L10" s="13"/>
      <c r="M10" s="66"/>
      <c r="N10" s="13"/>
      <c r="O10" s="86"/>
      <c r="P10" s="13"/>
      <c r="Q10" s="64"/>
      <c r="R10" s="64"/>
    </row>
    <row r="11" spans="2:27" ht="75" customHeight="1" x14ac:dyDescent="0.25">
      <c r="B11" s="151" t="s">
        <v>715</v>
      </c>
      <c r="C11" s="138" t="s">
        <v>653</v>
      </c>
      <c r="D11" s="69" t="s">
        <v>28</v>
      </c>
      <c r="E11" s="96" t="s">
        <v>355</v>
      </c>
      <c r="F11" s="71">
        <v>5</v>
      </c>
      <c r="G11" s="71">
        <v>50.02</v>
      </c>
      <c r="H11" s="18" t="str">
        <f t="shared" ref="H11:H75" si="0">IF(G11&lt;&gt;0,IF(G11&gt;F11,"100",G11/F11*100),"-")</f>
        <v>100</v>
      </c>
      <c r="I11" s="174">
        <v>21263511126.759998</v>
      </c>
      <c r="J11" s="174">
        <v>31278832304</v>
      </c>
      <c r="K11" s="20">
        <v>100</v>
      </c>
      <c r="L11" s="20">
        <v>100</v>
      </c>
      <c r="M11" s="21">
        <f>IF(ISERROR(G11/F11),"-",IF(AND((G11/(J11*L11))/(F11/(I11*K11))*100&gt;=0,(G11/(J11*L11))/(F11/(I11*K11))*100&lt;=120),(G11/(J11*L11))/(F11/(I11*K11))*100*(I11/SUM($I$11:$I$369)),100*(I11/SUM($I$11:$I$369))))</f>
        <v>0.8445758985157511</v>
      </c>
      <c r="N11" s="87">
        <v>831259</v>
      </c>
      <c r="O11" s="87">
        <v>831259</v>
      </c>
      <c r="P11" s="18" t="s">
        <v>351</v>
      </c>
      <c r="Q11" s="18">
        <f t="shared" ref="Q11:Q74" si="1">IF(COUNTA(N11:P11)=3,IF(O11&gt;N11,(100+P11)/2,((O11/N11*100)+(P11))/2),"-")</f>
        <v>100</v>
      </c>
      <c r="R11" s="20">
        <v>2</v>
      </c>
      <c r="S11" s="12"/>
      <c r="T11" s="12"/>
      <c r="U11" s="12"/>
      <c r="V11" s="12"/>
      <c r="W11" s="12"/>
      <c r="X11" s="12"/>
      <c r="Y11" s="12"/>
      <c r="Z11" s="12"/>
      <c r="AA11" s="12"/>
    </row>
    <row r="12" spans="2:27" ht="75" customHeight="1" x14ac:dyDescent="0.25">
      <c r="B12" s="151" t="s">
        <v>715</v>
      </c>
      <c r="C12" s="138" t="s">
        <v>654</v>
      </c>
      <c r="D12" s="69">
        <v>100</v>
      </c>
      <c r="E12" s="96" t="s">
        <v>356</v>
      </c>
      <c r="F12" s="71">
        <v>100</v>
      </c>
      <c r="G12" s="71">
        <v>100</v>
      </c>
      <c r="H12" s="18">
        <f t="shared" si="0"/>
        <v>100</v>
      </c>
      <c r="I12" s="174">
        <v>68061639368</v>
      </c>
      <c r="J12" s="174">
        <v>160931002078</v>
      </c>
      <c r="K12" s="20">
        <v>100</v>
      </c>
      <c r="L12" s="20">
        <v>100</v>
      </c>
      <c r="M12" s="21">
        <f>IF(ISERROR(G12/F12),"-",IF(AND((G12/(J12*L12))/(F12/(I12*K12))*100&gt;=0,(G12/(J12*L12))/(F12/(I12*K12))*100&lt;=120),(G12/(J12*L12))/(F12/(I12*K12))*100*(I12/SUM($I$11:$I$369)),100*(I12/SUM($I$11:$I$369))))</f>
        <v>1.1433226326197974</v>
      </c>
      <c r="N12" s="87">
        <v>831259</v>
      </c>
      <c r="O12" s="87">
        <v>831259</v>
      </c>
      <c r="P12" s="18">
        <v>100</v>
      </c>
      <c r="Q12" s="83">
        <f t="shared" si="1"/>
        <v>100</v>
      </c>
      <c r="R12" s="20">
        <v>2</v>
      </c>
      <c r="S12" s="12"/>
      <c r="T12" s="12"/>
      <c r="U12" s="12"/>
      <c r="V12" s="12"/>
      <c r="W12" s="12"/>
      <c r="X12" s="12"/>
      <c r="Y12" s="12"/>
      <c r="Z12" s="12"/>
      <c r="AA12" s="12"/>
    </row>
    <row r="13" spans="2:27" ht="75" customHeight="1" x14ac:dyDescent="0.25">
      <c r="B13" s="151" t="s">
        <v>715</v>
      </c>
      <c r="C13" s="138" t="s">
        <v>655</v>
      </c>
      <c r="D13" s="69" t="s">
        <v>31</v>
      </c>
      <c r="E13" s="96" t="s">
        <v>357</v>
      </c>
      <c r="F13" s="71">
        <v>20</v>
      </c>
      <c r="G13" s="71">
        <v>15</v>
      </c>
      <c r="H13" s="18">
        <f t="shared" si="0"/>
        <v>75</v>
      </c>
      <c r="I13" s="174">
        <v>144312686478.59</v>
      </c>
      <c r="J13" s="174">
        <v>31664402423</v>
      </c>
      <c r="K13" s="20">
        <v>100</v>
      </c>
      <c r="L13" s="20">
        <v>100</v>
      </c>
      <c r="M13" s="21">
        <f>IF(ISERROR(G13/F13),"-",IF(AND((G13/(J13*L13))/(F13/(I13*K13))*100&gt;=0,(G13/(J13*L13))/(F13/(I13*K13))*100&lt;=120),(G13/(J13*L13))/(F13/(I13*K13))*100*(I13/SUM($I$11:$I$369)),100*(I13/SUM($I$11:$I$369))))</f>
        <v>5.7320268568669261</v>
      </c>
      <c r="N13" s="87">
        <v>831259</v>
      </c>
      <c r="O13" s="87">
        <v>831259</v>
      </c>
      <c r="P13" s="18">
        <v>75</v>
      </c>
      <c r="Q13" s="18">
        <f t="shared" si="1"/>
        <v>87.5</v>
      </c>
      <c r="R13" s="20">
        <v>2</v>
      </c>
      <c r="S13" s="12"/>
      <c r="T13" s="12"/>
      <c r="U13" s="12"/>
      <c r="V13" s="12"/>
      <c r="W13" s="12"/>
      <c r="X13" s="12"/>
      <c r="Y13" s="12"/>
      <c r="Z13" s="12"/>
      <c r="AA13" s="12"/>
    </row>
    <row r="14" spans="2:27" ht="75" customHeight="1" thickBot="1" x14ac:dyDescent="0.3">
      <c r="B14" s="151" t="s">
        <v>715</v>
      </c>
      <c r="C14" s="138" t="s">
        <v>655</v>
      </c>
      <c r="D14" s="69" t="s">
        <v>28</v>
      </c>
      <c r="E14" s="97" t="s">
        <v>358</v>
      </c>
      <c r="F14" s="71">
        <v>0.01</v>
      </c>
      <c r="G14" s="71">
        <v>4.8000000000000001E-2</v>
      </c>
      <c r="H14" s="18" t="str">
        <f t="shared" si="0"/>
        <v>100</v>
      </c>
      <c r="I14" s="174">
        <v>4891404629.7399998</v>
      </c>
      <c r="J14" s="174">
        <v>3796923611</v>
      </c>
      <c r="K14" s="20">
        <v>100</v>
      </c>
      <c r="L14" s="20">
        <v>100</v>
      </c>
      <c r="M14" s="21">
        <f>IF(ISERROR(G14/F14),"-",IF(AND((G14/(J14*L14))/(F14/(I14*K14))*100&gt;=0,(G14/(J14*L14))/(F14/(I14*K14))*100&lt;=120),(G14/(J14*L14))/(F14/(I14*K14))*100*(I14/SUM($I$11:$I$369)),100*(I14/SUM($I$11:$I$369))))</f>
        <v>0.19428411589879541</v>
      </c>
      <c r="N14" s="87">
        <v>831259</v>
      </c>
      <c r="O14" s="87">
        <v>831259</v>
      </c>
      <c r="P14" s="18" t="s">
        <v>351</v>
      </c>
      <c r="Q14" s="18">
        <f t="shared" si="1"/>
        <v>100</v>
      </c>
      <c r="R14" s="20">
        <v>2</v>
      </c>
      <c r="S14" s="12"/>
      <c r="T14" s="12"/>
      <c r="U14" s="12"/>
      <c r="V14" s="12"/>
      <c r="W14" s="12"/>
      <c r="X14" s="12"/>
      <c r="Y14" s="12"/>
      <c r="Z14" s="12"/>
      <c r="AA14" s="12"/>
    </row>
    <row r="15" spans="2:27" ht="75" customHeight="1" x14ac:dyDescent="0.25">
      <c r="B15" s="152" t="s">
        <v>716</v>
      </c>
      <c r="C15" s="139" t="s">
        <v>656</v>
      </c>
      <c r="D15" s="69" t="s">
        <v>31</v>
      </c>
      <c r="E15" s="98" t="s">
        <v>359</v>
      </c>
      <c r="F15" s="71">
        <v>1</v>
      </c>
      <c r="G15" s="71">
        <v>1</v>
      </c>
      <c r="H15" s="18">
        <f t="shared" si="0"/>
        <v>100</v>
      </c>
      <c r="I15" s="174">
        <v>19507609212.470001</v>
      </c>
      <c r="J15" s="174">
        <v>15057394679.619999</v>
      </c>
      <c r="K15" s="20">
        <v>100</v>
      </c>
      <c r="L15" s="20">
        <v>100</v>
      </c>
      <c r="M15" s="21">
        <v>0</v>
      </c>
      <c r="N15" s="87">
        <v>831259</v>
      </c>
      <c r="O15" s="87">
        <v>831259</v>
      </c>
      <c r="P15" s="18">
        <v>100</v>
      </c>
      <c r="Q15" s="18">
        <f t="shared" si="1"/>
        <v>100</v>
      </c>
      <c r="R15" s="20">
        <v>2</v>
      </c>
      <c r="S15" s="12"/>
      <c r="T15" s="12"/>
      <c r="U15" s="12"/>
      <c r="V15" s="12"/>
      <c r="W15" s="12"/>
      <c r="X15" s="12"/>
      <c r="Y15" s="12"/>
      <c r="Z15" s="12"/>
      <c r="AA15" s="12"/>
    </row>
    <row r="16" spans="2:27" ht="75" customHeight="1" x14ac:dyDescent="0.25">
      <c r="B16" s="152" t="s">
        <v>716</v>
      </c>
      <c r="C16" s="139" t="s">
        <v>656</v>
      </c>
      <c r="D16" s="69" t="s">
        <v>31</v>
      </c>
      <c r="E16" s="96" t="s">
        <v>360</v>
      </c>
      <c r="F16" s="71">
        <v>0.3</v>
      </c>
      <c r="G16" s="71">
        <v>0.2</v>
      </c>
      <c r="H16" s="18">
        <f t="shared" si="0"/>
        <v>66.666666666666671</v>
      </c>
      <c r="I16" s="174">
        <v>1000000000</v>
      </c>
      <c r="J16" s="174">
        <v>581400000</v>
      </c>
      <c r="K16" s="20">
        <v>100</v>
      </c>
      <c r="L16" s="20">
        <v>100</v>
      </c>
      <c r="M16" s="21">
        <f t="shared" ref="M16:M41" si="2">IF(ISERROR(G16/F16),"-",IF(AND((G16/(J16*L16))/(F16/(I16*K16))*100&gt;=0,(G16/(J16*L16))/(F16/(I16*K16))*100&lt;=120),(G16/(J16*L16))/(F16/(I16*K16))*100*(I16/SUM($I$11:$I$369)),100*(I16/SUM($I$11:$I$369))))</f>
        <v>4.5544655208190163E-2</v>
      </c>
      <c r="N16" s="87">
        <v>69183</v>
      </c>
      <c r="O16" s="87">
        <v>69183</v>
      </c>
      <c r="P16" s="18">
        <v>66.666666666666671</v>
      </c>
      <c r="Q16" s="18">
        <f t="shared" si="1"/>
        <v>83.333333333333343</v>
      </c>
      <c r="R16" s="20">
        <v>2</v>
      </c>
      <c r="S16" s="12"/>
      <c r="T16" s="12"/>
      <c r="U16" s="12"/>
      <c r="V16" s="12"/>
      <c r="W16" s="12"/>
      <c r="X16" s="12"/>
      <c r="Y16" s="12"/>
      <c r="Z16" s="12"/>
      <c r="AA16" s="12"/>
    </row>
    <row r="17" spans="2:27" ht="75" customHeight="1" x14ac:dyDescent="0.25">
      <c r="B17" s="153" t="s">
        <v>716</v>
      </c>
      <c r="C17" s="140" t="s">
        <v>657</v>
      </c>
      <c r="D17" s="69" t="s">
        <v>31</v>
      </c>
      <c r="E17" s="96" t="s">
        <v>361</v>
      </c>
      <c r="F17" s="71">
        <v>0.1</v>
      </c>
      <c r="G17" s="71">
        <v>1</v>
      </c>
      <c r="H17" s="18" t="str">
        <f t="shared" si="0"/>
        <v>100</v>
      </c>
      <c r="I17" s="174">
        <v>400000000</v>
      </c>
      <c r="J17" s="174">
        <v>400000000</v>
      </c>
      <c r="K17" s="20">
        <v>100</v>
      </c>
      <c r="L17" s="20">
        <v>100</v>
      </c>
      <c r="M17" s="21">
        <f t="shared" si="2"/>
        <v>1.5887797522825053E-2</v>
      </c>
      <c r="N17" s="88">
        <v>31335</v>
      </c>
      <c r="O17" s="88">
        <v>31335</v>
      </c>
      <c r="P17" s="18" t="s">
        <v>351</v>
      </c>
      <c r="Q17" s="18">
        <f t="shared" si="1"/>
        <v>100</v>
      </c>
      <c r="R17" s="20">
        <v>2</v>
      </c>
      <c r="S17" s="12"/>
      <c r="T17" s="12"/>
      <c r="U17" s="12"/>
      <c r="V17" s="12"/>
      <c r="W17" s="12"/>
      <c r="X17" s="12"/>
      <c r="Y17" s="12"/>
      <c r="Z17" s="12"/>
      <c r="AA17" s="12"/>
    </row>
    <row r="18" spans="2:27" ht="75" customHeight="1" thickBot="1" x14ac:dyDescent="0.3">
      <c r="B18" s="153" t="s">
        <v>716</v>
      </c>
      <c r="C18" s="140" t="s">
        <v>657</v>
      </c>
      <c r="D18" s="69">
        <v>2</v>
      </c>
      <c r="E18" s="97" t="s">
        <v>362</v>
      </c>
      <c r="F18" s="71">
        <v>1.5</v>
      </c>
      <c r="G18" s="71">
        <v>0.13</v>
      </c>
      <c r="H18" s="18">
        <f t="shared" si="0"/>
        <v>8.6666666666666679</v>
      </c>
      <c r="I18" s="174">
        <v>1236000000</v>
      </c>
      <c r="J18" s="174">
        <v>0</v>
      </c>
      <c r="K18" s="20">
        <v>100</v>
      </c>
      <c r="L18" s="20">
        <v>100</v>
      </c>
      <c r="M18" s="21" t="e">
        <f t="shared" si="2"/>
        <v>#DIV/0!</v>
      </c>
      <c r="N18" s="88">
        <v>47886</v>
      </c>
      <c r="O18" s="88">
        <v>47886</v>
      </c>
      <c r="P18" s="18">
        <v>8.6666666666666679</v>
      </c>
      <c r="Q18" s="18">
        <f t="shared" si="1"/>
        <v>54.333333333333336</v>
      </c>
      <c r="R18" s="20">
        <v>2</v>
      </c>
      <c r="S18" s="12"/>
      <c r="T18" s="12"/>
      <c r="U18" s="12"/>
      <c r="V18" s="12"/>
      <c r="W18" s="12"/>
      <c r="X18" s="12"/>
      <c r="Y18" s="12"/>
      <c r="Z18" s="12"/>
      <c r="AA18" s="12"/>
    </row>
    <row r="19" spans="2:27" ht="75" customHeight="1" x14ac:dyDescent="0.25">
      <c r="B19" s="154" t="s">
        <v>717</v>
      </c>
      <c r="C19" s="141" t="s">
        <v>658</v>
      </c>
      <c r="D19" s="69">
        <v>24</v>
      </c>
      <c r="E19" s="98" t="s">
        <v>363</v>
      </c>
      <c r="F19" s="71">
        <v>2</v>
      </c>
      <c r="G19" s="71">
        <v>12</v>
      </c>
      <c r="H19" s="18" t="str">
        <f t="shared" si="0"/>
        <v>100</v>
      </c>
      <c r="I19" s="174">
        <v>7500000000</v>
      </c>
      <c r="J19" s="174">
        <v>4361306254</v>
      </c>
      <c r="K19" s="20">
        <v>100</v>
      </c>
      <c r="L19" s="20">
        <v>100</v>
      </c>
      <c r="M19" s="21">
        <f t="shared" si="2"/>
        <v>0.29789620355296975</v>
      </c>
      <c r="N19" s="88">
        <v>2480</v>
      </c>
      <c r="O19" s="88">
        <v>2480</v>
      </c>
      <c r="P19" s="18" t="s">
        <v>351</v>
      </c>
      <c r="Q19" s="18">
        <f t="shared" si="1"/>
        <v>100</v>
      </c>
      <c r="R19" s="20">
        <v>2</v>
      </c>
      <c r="S19" s="12"/>
      <c r="T19" s="12"/>
      <c r="U19" s="12"/>
      <c r="V19" s="12"/>
      <c r="W19" s="12"/>
      <c r="X19" s="12"/>
      <c r="Y19" s="12"/>
      <c r="Z19" s="12"/>
      <c r="AA19" s="12"/>
    </row>
    <row r="20" spans="2:27" ht="75" customHeight="1" x14ac:dyDescent="0.25">
      <c r="B20" s="154" t="s">
        <v>717</v>
      </c>
      <c r="C20" s="141" t="s">
        <v>658</v>
      </c>
      <c r="D20" s="69">
        <v>1</v>
      </c>
      <c r="E20" s="96" t="s">
        <v>364</v>
      </c>
      <c r="F20" s="71">
        <v>1</v>
      </c>
      <c r="G20" s="71">
        <v>1</v>
      </c>
      <c r="H20" s="18">
        <f t="shared" si="0"/>
        <v>100</v>
      </c>
      <c r="I20" s="174">
        <v>5626525526.6999998</v>
      </c>
      <c r="J20" s="174">
        <v>5626525526.6999998</v>
      </c>
      <c r="K20" s="20">
        <v>100</v>
      </c>
      <c r="L20" s="20">
        <v>100</v>
      </c>
      <c r="M20" s="21">
        <f t="shared" si="2"/>
        <v>0.22348274581304048</v>
      </c>
      <c r="N20" s="88">
        <v>69183</v>
      </c>
      <c r="O20" s="88">
        <v>69183</v>
      </c>
      <c r="P20" s="18">
        <v>100</v>
      </c>
      <c r="Q20" s="18">
        <f t="shared" si="1"/>
        <v>100</v>
      </c>
      <c r="R20" s="20">
        <v>2</v>
      </c>
      <c r="S20" s="12"/>
      <c r="T20" s="12"/>
      <c r="U20" s="12"/>
      <c r="V20" s="12"/>
      <c r="W20" s="12"/>
      <c r="X20" s="12"/>
      <c r="Y20" s="12"/>
      <c r="Z20" s="12"/>
      <c r="AA20" s="12"/>
    </row>
    <row r="21" spans="2:27" ht="75" customHeight="1" x14ac:dyDescent="0.25">
      <c r="B21" s="151" t="s">
        <v>717</v>
      </c>
      <c r="C21" s="138" t="s">
        <v>658</v>
      </c>
      <c r="D21" s="69">
        <v>1</v>
      </c>
      <c r="E21" s="96" t="s">
        <v>365</v>
      </c>
      <c r="F21" s="71">
        <v>1</v>
      </c>
      <c r="G21" s="71">
        <v>1</v>
      </c>
      <c r="H21" s="18">
        <f t="shared" si="0"/>
        <v>100</v>
      </c>
      <c r="I21" s="174">
        <v>473522393782.87</v>
      </c>
      <c r="J21" s="174">
        <v>482352412197</v>
      </c>
      <c r="K21" s="20">
        <v>100</v>
      </c>
      <c r="L21" s="20">
        <v>100</v>
      </c>
      <c r="M21" s="21">
        <f t="shared" si="2"/>
        <v>18.463766331307571</v>
      </c>
      <c r="N21" s="88">
        <v>69183</v>
      </c>
      <c r="O21" s="88">
        <v>69183</v>
      </c>
      <c r="P21" s="18">
        <v>100</v>
      </c>
      <c r="Q21" s="18">
        <f t="shared" si="1"/>
        <v>100</v>
      </c>
      <c r="R21" s="20">
        <v>2</v>
      </c>
      <c r="S21" s="12"/>
      <c r="T21" s="12"/>
      <c r="U21" s="12"/>
      <c r="V21" s="12"/>
      <c r="W21" s="12"/>
      <c r="X21" s="12"/>
      <c r="Y21" s="12"/>
      <c r="Z21" s="12"/>
      <c r="AA21" s="12"/>
    </row>
    <row r="22" spans="2:27" ht="75" customHeight="1" x14ac:dyDescent="0.25">
      <c r="B22" s="151" t="s">
        <v>717</v>
      </c>
      <c r="C22" s="138" t="s">
        <v>658</v>
      </c>
      <c r="D22" s="69">
        <v>34107</v>
      </c>
      <c r="E22" s="96" t="s">
        <v>366</v>
      </c>
      <c r="F22" s="71">
        <v>40000</v>
      </c>
      <c r="G22" s="71">
        <v>70015</v>
      </c>
      <c r="H22" s="18" t="str">
        <f t="shared" si="0"/>
        <v>100</v>
      </c>
      <c r="I22" s="174">
        <v>226809467503</v>
      </c>
      <c r="J22" s="174">
        <v>214078498459</v>
      </c>
      <c r="K22" s="20">
        <v>100</v>
      </c>
      <c r="L22" s="20">
        <v>100</v>
      </c>
      <c r="M22" s="21">
        <f t="shared" si="2"/>
        <v>9.0087572398685829</v>
      </c>
      <c r="N22" s="88">
        <v>69183</v>
      </c>
      <c r="O22" s="88">
        <v>69183</v>
      </c>
      <c r="P22" s="18" t="s">
        <v>351</v>
      </c>
      <c r="Q22" s="18">
        <f t="shared" si="1"/>
        <v>100</v>
      </c>
      <c r="R22" s="20">
        <v>2</v>
      </c>
      <c r="S22" s="12"/>
      <c r="T22" s="12"/>
      <c r="U22" s="12"/>
      <c r="V22" s="12"/>
      <c r="W22" s="12"/>
      <c r="X22" s="12"/>
      <c r="Y22" s="12"/>
      <c r="Z22" s="12"/>
      <c r="AA22" s="12"/>
    </row>
    <row r="23" spans="2:27" ht="75" customHeight="1" x14ac:dyDescent="0.25">
      <c r="B23" s="154" t="s">
        <v>717</v>
      </c>
      <c r="C23" s="141" t="s">
        <v>659</v>
      </c>
      <c r="D23" s="69">
        <v>2480</v>
      </c>
      <c r="E23" s="96" t="s">
        <v>367</v>
      </c>
      <c r="F23" s="71">
        <v>2480</v>
      </c>
      <c r="G23" s="71">
        <v>3360</v>
      </c>
      <c r="H23" s="18" t="str">
        <f t="shared" si="0"/>
        <v>100</v>
      </c>
      <c r="I23" s="174">
        <v>71369848058.170013</v>
      </c>
      <c r="J23" s="174">
        <v>72051368829.699997</v>
      </c>
      <c r="K23" s="20">
        <v>100</v>
      </c>
      <c r="L23" s="20">
        <v>100</v>
      </c>
      <c r="M23" s="21">
        <f t="shared" si="2"/>
        <v>2.8347742379574847</v>
      </c>
      <c r="N23" s="89">
        <v>69183</v>
      </c>
      <c r="O23" s="89">
        <v>69183</v>
      </c>
      <c r="P23" s="18" t="s">
        <v>351</v>
      </c>
      <c r="Q23" s="18">
        <f t="shared" si="1"/>
        <v>100</v>
      </c>
      <c r="R23" s="20">
        <v>2</v>
      </c>
      <c r="S23" s="12"/>
      <c r="T23" s="12"/>
      <c r="U23" s="12"/>
      <c r="V23" s="12"/>
      <c r="W23" s="12"/>
      <c r="X23" s="12"/>
      <c r="Y23" s="12"/>
      <c r="Z23" s="12"/>
      <c r="AA23" s="12"/>
    </row>
    <row r="24" spans="2:27" ht="75" customHeight="1" thickBot="1" x14ac:dyDescent="0.3">
      <c r="B24" s="154" t="s">
        <v>717</v>
      </c>
      <c r="C24" s="141" t="s">
        <v>659</v>
      </c>
      <c r="D24" s="69">
        <v>1</v>
      </c>
      <c r="E24" s="97" t="s">
        <v>368</v>
      </c>
      <c r="F24" s="71">
        <v>1</v>
      </c>
      <c r="G24" s="71">
        <v>1</v>
      </c>
      <c r="H24" s="18">
        <f t="shared" si="0"/>
        <v>100</v>
      </c>
      <c r="I24" s="174">
        <v>13445569298</v>
      </c>
      <c r="J24" s="174">
        <v>11886426996.5</v>
      </c>
      <c r="K24" s="20">
        <v>100</v>
      </c>
      <c r="L24" s="20">
        <v>100</v>
      </c>
      <c r="M24" s="21">
        <f t="shared" si="2"/>
        <v>0.60410268849597792</v>
      </c>
      <c r="N24" s="89">
        <v>500</v>
      </c>
      <c r="O24" s="89">
        <v>500</v>
      </c>
      <c r="P24" s="18">
        <v>100</v>
      </c>
      <c r="Q24" s="18">
        <f t="shared" si="1"/>
        <v>100</v>
      </c>
      <c r="R24" s="20">
        <v>2</v>
      </c>
      <c r="S24" s="12"/>
      <c r="T24" s="12"/>
      <c r="U24" s="12"/>
      <c r="V24" s="12"/>
      <c r="W24" s="12"/>
      <c r="X24" s="12"/>
      <c r="Y24" s="12"/>
      <c r="Z24" s="12"/>
      <c r="AA24" s="12"/>
    </row>
    <row r="25" spans="2:27" ht="75" customHeight="1" x14ac:dyDescent="0.25">
      <c r="B25" s="151" t="s">
        <v>717</v>
      </c>
      <c r="C25" s="138" t="s">
        <v>659</v>
      </c>
      <c r="D25" s="69">
        <v>1</v>
      </c>
      <c r="E25" s="98" t="s">
        <v>369</v>
      </c>
      <c r="F25" s="71">
        <v>1</v>
      </c>
      <c r="G25" s="71">
        <v>1</v>
      </c>
      <c r="H25" s="18">
        <f t="shared" si="0"/>
        <v>100</v>
      </c>
      <c r="I25" s="174">
        <v>64916707570.760002</v>
      </c>
      <c r="J25" s="174">
        <v>64548337212.800003</v>
      </c>
      <c r="K25" s="20">
        <v>100</v>
      </c>
      <c r="L25" s="20">
        <v>100</v>
      </c>
      <c r="M25" s="21">
        <f t="shared" si="2"/>
        <v>2.5931737487761559</v>
      </c>
      <c r="N25" s="89">
        <v>533</v>
      </c>
      <c r="O25" s="89">
        <v>533</v>
      </c>
      <c r="P25" s="18">
        <v>100</v>
      </c>
      <c r="Q25" s="18">
        <f t="shared" si="1"/>
        <v>100</v>
      </c>
      <c r="R25" s="20">
        <v>2</v>
      </c>
      <c r="S25" s="12"/>
      <c r="T25" s="12"/>
      <c r="U25" s="12"/>
      <c r="V25" s="12"/>
      <c r="W25" s="12"/>
      <c r="X25" s="12"/>
      <c r="Y25" s="12"/>
      <c r="Z25" s="12"/>
      <c r="AA25" s="12"/>
    </row>
    <row r="26" spans="2:27" ht="75" customHeight="1" x14ac:dyDescent="0.25">
      <c r="B26" s="151" t="s">
        <v>717</v>
      </c>
      <c r="C26" s="138" t="s">
        <v>659</v>
      </c>
      <c r="D26" s="69">
        <v>1</v>
      </c>
      <c r="E26" s="96" t="s">
        <v>370</v>
      </c>
      <c r="F26" s="71">
        <v>1</v>
      </c>
      <c r="G26" s="71">
        <v>1</v>
      </c>
      <c r="H26" s="18">
        <f t="shared" si="0"/>
        <v>100</v>
      </c>
      <c r="I26" s="174">
        <v>22490937871.02</v>
      </c>
      <c r="J26" s="174">
        <v>385859082271</v>
      </c>
      <c r="K26" s="20">
        <v>100</v>
      </c>
      <c r="L26" s="20">
        <v>100</v>
      </c>
      <c r="M26" s="21">
        <f t="shared" si="2"/>
        <v>5.2070303595058043E-2</v>
      </c>
      <c r="N26" s="89">
        <v>69183</v>
      </c>
      <c r="O26" s="89">
        <v>69183</v>
      </c>
      <c r="P26" s="18">
        <v>100</v>
      </c>
      <c r="Q26" s="18">
        <f t="shared" si="1"/>
        <v>100</v>
      </c>
      <c r="R26" s="20">
        <v>2</v>
      </c>
      <c r="S26" s="12"/>
      <c r="T26" s="12"/>
      <c r="U26" s="12"/>
      <c r="V26" s="12"/>
      <c r="W26" s="12"/>
      <c r="X26" s="12"/>
      <c r="Y26" s="12"/>
      <c r="Z26" s="12"/>
      <c r="AA26" s="12"/>
    </row>
    <row r="27" spans="2:27" ht="75" customHeight="1" x14ac:dyDescent="0.25">
      <c r="B27" s="154" t="s">
        <v>717</v>
      </c>
      <c r="C27" s="141" t="s">
        <v>659</v>
      </c>
      <c r="D27" s="69">
        <v>1</v>
      </c>
      <c r="E27" s="96" t="s">
        <v>371</v>
      </c>
      <c r="F27" s="71">
        <v>0.25</v>
      </c>
      <c r="G27" s="71">
        <v>0.25</v>
      </c>
      <c r="H27" s="18">
        <f t="shared" si="0"/>
        <v>100</v>
      </c>
      <c r="I27" s="174">
        <v>18512314859.959999</v>
      </c>
      <c r="J27" s="174">
        <v>20177213471.639999</v>
      </c>
      <c r="K27" s="20">
        <v>100</v>
      </c>
      <c r="L27" s="20">
        <v>100</v>
      </c>
      <c r="M27" s="21">
        <f t="shared" si="2"/>
        <v>0.67462739483007206</v>
      </c>
      <c r="N27" s="89">
        <v>2221</v>
      </c>
      <c r="O27" s="89">
        <v>2221</v>
      </c>
      <c r="P27" s="18">
        <v>100</v>
      </c>
      <c r="Q27" s="18">
        <f t="shared" si="1"/>
        <v>100</v>
      </c>
      <c r="R27" s="20">
        <v>2</v>
      </c>
      <c r="S27" s="12"/>
      <c r="T27" s="12"/>
      <c r="U27" s="12"/>
      <c r="V27" s="12"/>
      <c r="W27" s="12"/>
      <c r="X27" s="12"/>
      <c r="Y27" s="12"/>
      <c r="Z27" s="12"/>
      <c r="AA27" s="12"/>
    </row>
    <row r="28" spans="2:27" ht="75" customHeight="1" x14ac:dyDescent="0.25">
      <c r="B28" s="151" t="s">
        <v>717</v>
      </c>
      <c r="C28" s="138" t="s">
        <v>660</v>
      </c>
      <c r="D28" s="69">
        <v>1</v>
      </c>
      <c r="E28" s="96" t="s">
        <v>372</v>
      </c>
      <c r="F28" s="71">
        <v>0.26</v>
      </c>
      <c r="G28" s="71">
        <v>0.26</v>
      </c>
      <c r="H28" s="18">
        <f t="shared" si="0"/>
        <v>100</v>
      </c>
      <c r="I28" s="174">
        <v>2400719288.8800001</v>
      </c>
      <c r="J28" s="174">
        <v>2483739992.8800001</v>
      </c>
      <c r="K28" s="20">
        <v>100</v>
      </c>
      <c r="L28" s="20">
        <v>100</v>
      </c>
      <c r="M28" s="21">
        <f t="shared" si="2"/>
        <v>9.2168037124610414E-2</v>
      </c>
      <c r="N28" s="89">
        <v>1772</v>
      </c>
      <c r="O28" s="89">
        <v>1772</v>
      </c>
      <c r="P28" s="18">
        <v>100</v>
      </c>
      <c r="Q28" s="18">
        <f t="shared" si="1"/>
        <v>100</v>
      </c>
      <c r="R28" s="20">
        <v>2</v>
      </c>
      <c r="S28" s="12"/>
      <c r="T28" s="12"/>
      <c r="U28" s="12"/>
      <c r="V28" s="12"/>
      <c r="W28" s="12"/>
      <c r="X28" s="12"/>
      <c r="Y28" s="12"/>
      <c r="Z28" s="12"/>
      <c r="AA28" s="12"/>
    </row>
    <row r="29" spans="2:27" ht="75" customHeight="1" x14ac:dyDescent="0.25">
      <c r="B29" s="151" t="s">
        <v>717</v>
      </c>
      <c r="C29" s="138" t="s">
        <v>660</v>
      </c>
      <c r="D29" s="69">
        <v>4</v>
      </c>
      <c r="E29" s="96" t="s">
        <v>373</v>
      </c>
      <c r="F29" s="71">
        <v>1</v>
      </c>
      <c r="G29" s="71">
        <v>1</v>
      </c>
      <c r="H29" s="18">
        <f t="shared" si="0"/>
        <v>100</v>
      </c>
      <c r="I29" s="174">
        <v>3934104000.0700002</v>
      </c>
      <c r="J29" s="174">
        <v>5089431861.6599998</v>
      </c>
      <c r="K29" s="20">
        <v>100</v>
      </c>
      <c r="L29" s="20">
        <v>100</v>
      </c>
      <c r="M29" s="21">
        <f t="shared" si="2"/>
        <v>0.1207886351185978</v>
      </c>
      <c r="N29" s="89">
        <v>2500</v>
      </c>
      <c r="O29" s="89">
        <v>2500</v>
      </c>
      <c r="P29" s="18">
        <v>100</v>
      </c>
      <c r="Q29" s="18">
        <f t="shared" si="1"/>
        <v>100</v>
      </c>
      <c r="R29" s="20">
        <v>2</v>
      </c>
      <c r="S29" s="12"/>
      <c r="T29" s="12"/>
      <c r="U29" s="12"/>
      <c r="V29" s="12"/>
      <c r="W29" s="12"/>
      <c r="X29" s="12"/>
      <c r="Y29" s="12"/>
      <c r="Z29" s="12"/>
      <c r="AA29" s="12"/>
    </row>
    <row r="30" spans="2:27" ht="75" customHeight="1" x14ac:dyDescent="0.25">
      <c r="B30" s="154" t="s">
        <v>717</v>
      </c>
      <c r="C30" s="141" t="s">
        <v>660</v>
      </c>
      <c r="D30" s="69">
        <v>1</v>
      </c>
      <c r="E30" s="96" t="s">
        <v>374</v>
      </c>
      <c r="F30" s="71">
        <v>1</v>
      </c>
      <c r="G30" s="71">
        <v>1</v>
      </c>
      <c r="H30" s="18">
        <f t="shared" si="0"/>
        <v>100</v>
      </c>
      <c r="I30" s="174">
        <v>295000000</v>
      </c>
      <c r="J30" s="174">
        <v>293539046</v>
      </c>
      <c r="K30" s="20">
        <v>100</v>
      </c>
      <c r="L30" s="20">
        <v>100</v>
      </c>
      <c r="M30" s="21">
        <f t="shared" si="2"/>
        <v>1.1775567835563605E-2</v>
      </c>
      <c r="N30" s="89">
        <v>831259</v>
      </c>
      <c r="O30" s="89">
        <v>831259</v>
      </c>
      <c r="P30" s="18">
        <v>100</v>
      </c>
      <c r="Q30" s="18">
        <f t="shared" si="1"/>
        <v>100</v>
      </c>
      <c r="R30" s="20">
        <v>2</v>
      </c>
      <c r="S30" s="12"/>
      <c r="T30" s="12"/>
      <c r="U30" s="12"/>
      <c r="V30" s="12"/>
      <c r="W30" s="12"/>
      <c r="X30" s="12"/>
      <c r="Y30" s="12"/>
      <c r="Z30" s="12"/>
      <c r="AA30" s="12"/>
    </row>
    <row r="31" spans="2:27" ht="75" customHeight="1" thickBot="1" x14ac:dyDescent="0.3">
      <c r="B31" s="151" t="s">
        <v>717</v>
      </c>
      <c r="C31" s="138" t="s">
        <v>660</v>
      </c>
      <c r="D31" s="69">
        <v>1</v>
      </c>
      <c r="E31" s="97" t="s">
        <v>375</v>
      </c>
      <c r="F31" s="71">
        <v>0.26</v>
      </c>
      <c r="G31" s="71">
        <v>0.26</v>
      </c>
      <c r="H31" s="18">
        <f t="shared" si="0"/>
        <v>100</v>
      </c>
      <c r="I31" s="174">
        <v>2167183823</v>
      </c>
      <c r="J31" s="174">
        <v>2670935172</v>
      </c>
      <c r="K31" s="20">
        <v>100</v>
      </c>
      <c r="L31" s="20">
        <v>100</v>
      </c>
      <c r="M31" s="21">
        <f t="shared" si="2"/>
        <v>6.9844443036682413E-2</v>
      </c>
      <c r="N31" s="89">
        <v>8203</v>
      </c>
      <c r="O31" s="89">
        <v>8203</v>
      </c>
      <c r="P31" s="18">
        <v>100</v>
      </c>
      <c r="Q31" s="18">
        <f t="shared" si="1"/>
        <v>100</v>
      </c>
      <c r="R31" s="20">
        <v>2</v>
      </c>
      <c r="S31" s="12"/>
      <c r="T31" s="12"/>
      <c r="U31" s="12"/>
      <c r="V31" s="12"/>
      <c r="W31" s="12"/>
      <c r="X31" s="12"/>
      <c r="Y31" s="12"/>
      <c r="Z31" s="12"/>
      <c r="AA31" s="12"/>
    </row>
    <row r="32" spans="2:27" ht="75" customHeight="1" x14ac:dyDescent="0.25">
      <c r="B32" s="155" t="s">
        <v>717</v>
      </c>
      <c r="C32" s="138" t="s">
        <v>660</v>
      </c>
      <c r="D32" s="69">
        <v>1</v>
      </c>
      <c r="E32" s="99" t="s">
        <v>376</v>
      </c>
      <c r="F32" s="72">
        <v>1</v>
      </c>
      <c r="G32" s="72">
        <v>1</v>
      </c>
      <c r="H32" s="18">
        <f t="shared" si="0"/>
        <v>100</v>
      </c>
      <c r="I32" s="174">
        <v>1409927552.2</v>
      </c>
      <c r="J32" s="174">
        <v>1130138021</v>
      </c>
      <c r="K32" s="20">
        <v>100</v>
      </c>
      <c r="L32" s="20">
        <v>100</v>
      </c>
      <c r="M32" s="21">
        <f t="shared" si="2"/>
        <v>5.6001608678014882E-2</v>
      </c>
      <c r="N32" s="89">
        <v>124688</v>
      </c>
      <c r="O32" s="89">
        <v>124688</v>
      </c>
      <c r="P32" s="18">
        <v>100</v>
      </c>
      <c r="Q32" s="18">
        <f t="shared" si="1"/>
        <v>100</v>
      </c>
      <c r="R32" s="20">
        <v>2</v>
      </c>
      <c r="S32" s="12"/>
      <c r="T32" s="12"/>
      <c r="U32" s="12"/>
      <c r="V32" s="12"/>
      <c r="W32" s="12"/>
      <c r="X32" s="12"/>
      <c r="Y32" s="12"/>
      <c r="Z32" s="12"/>
      <c r="AA32" s="12"/>
    </row>
    <row r="33" spans="2:27" ht="75" customHeight="1" x14ac:dyDescent="0.25">
      <c r="B33" s="154" t="s">
        <v>717</v>
      </c>
      <c r="C33" s="141" t="s">
        <v>660</v>
      </c>
      <c r="D33" s="69">
        <v>4</v>
      </c>
      <c r="E33" s="96" t="s">
        <v>377</v>
      </c>
      <c r="F33" s="72">
        <v>24</v>
      </c>
      <c r="G33" s="72">
        <v>28</v>
      </c>
      <c r="H33" s="18" t="str">
        <f t="shared" si="0"/>
        <v>100</v>
      </c>
      <c r="I33" s="174">
        <v>1511000000</v>
      </c>
      <c r="J33" s="174">
        <v>1312375239</v>
      </c>
      <c r="K33" s="20">
        <v>100</v>
      </c>
      <c r="L33" s="20">
        <v>100</v>
      </c>
      <c r="M33" s="21">
        <f t="shared" si="2"/>
        <v>6.001615514247164E-2</v>
      </c>
      <c r="N33" s="89">
        <v>7820</v>
      </c>
      <c r="O33" s="89">
        <v>7820</v>
      </c>
      <c r="P33" s="18" t="s">
        <v>351</v>
      </c>
      <c r="Q33" s="18">
        <f t="shared" si="1"/>
        <v>100</v>
      </c>
      <c r="R33" s="20">
        <v>2</v>
      </c>
      <c r="S33" s="12"/>
      <c r="T33" s="12"/>
      <c r="U33" s="12"/>
      <c r="V33" s="12"/>
      <c r="W33" s="12"/>
      <c r="X33" s="12"/>
      <c r="Y33" s="12"/>
      <c r="Z33" s="12"/>
      <c r="AA33" s="12"/>
    </row>
    <row r="34" spans="2:27" ht="75" customHeight="1" x14ac:dyDescent="0.25">
      <c r="B34" s="151" t="s">
        <v>717</v>
      </c>
      <c r="C34" s="138" t="s">
        <v>661</v>
      </c>
      <c r="D34" s="69">
        <v>9865</v>
      </c>
      <c r="E34" s="96" t="s">
        <v>378</v>
      </c>
      <c r="F34" s="72">
        <v>2702</v>
      </c>
      <c r="G34" s="72">
        <v>21322</v>
      </c>
      <c r="H34" s="18" t="str">
        <f t="shared" si="0"/>
        <v>100</v>
      </c>
      <c r="I34" s="174">
        <v>125500000</v>
      </c>
      <c r="J34" s="174">
        <v>179069655.24000001</v>
      </c>
      <c r="K34" s="20">
        <v>100</v>
      </c>
      <c r="L34" s="20">
        <v>100</v>
      </c>
      <c r="M34" s="21">
        <f t="shared" si="2"/>
        <v>4.9847964727863609E-3</v>
      </c>
      <c r="N34" s="87">
        <v>831259</v>
      </c>
      <c r="O34" s="87">
        <v>831259</v>
      </c>
      <c r="P34" s="18" t="s">
        <v>351</v>
      </c>
      <c r="Q34" s="18">
        <f t="shared" si="1"/>
        <v>100</v>
      </c>
      <c r="R34" s="20">
        <v>2</v>
      </c>
      <c r="S34" s="12"/>
      <c r="T34" s="12"/>
      <c r="U34" s="12"/>
      <c r="V34" s="12"/>
      <c r="W34" s="12"/>
      <c r="X34" s="12"/>
      <c r="Y34" s="12"/>
      <c r="Z34" s="12"/>
      <c r="AA34" s="12"/>
    </row>
    <row r="35" spans="2:27" ht="75" customHeight="1" x14ac:dyDescent="0.25">
      <c r="B35" s="151" t="s">
        <v>718</v>
      </c>
      <c r="C35" s="138" t="s">
        <v>662</v>
      </c>
      <c r="D35" s="69">
        <v>12000</v>
      </c>
      <c r="E35" s="96" t="s">
        <v>379</v>
      </c>
      <c r="F35" s="72">
        <v>3850</v>
      </c>
      <c r="G35" s="72">
        <v>40459</v>
      </c>
      <c r="H35" s="18" t="str">
        <f t="shared" si="0"/>
        <v>100</v>
      </c>
      <c r="I35" s="174">
        <v>8753017753.5799999</v>
      </c>
      <c r="J35" s="174">
        <v>8059526318.21</v>
      </c>
      <c r="K35" s="20">
        <v>100</v>
      </c>
      <c r="L35" s="20">
        <v>100</v>
      </c>
      <c r="M35" s="21">
        <f t="shared" si="2"/>
        <v>0.34766543445643006</v>
      </c>
      <c r="N35" s="87">
        <v>831259</v>
      </c>
      <c r="O35" s="87">
        <v>831259</v>
      </c>
      <c r="P35" s="18" t="s">
        <v>351</v>
      </c>
      <c r="Q35" s="18">
        <f t="shared" si="1"/>
        <v>100</v>
      </c>
      <c r="R35" s="20">
        <v>2</v>
      </c>
      <c r="S35" s="12"/>
      <c r="T35" s="12"/>
      <c r="U35" s="12"/>
      <c r="V35" s="12"/>
      <c r="W35" s="12"/>
      <c r="X35" s="12"/>
      <c r="Y35" s="12"/>
      <c r="Z35" s="12"/>
      <c r="AA35" s="12"/>
    </row>
    <row r="36" spans="2:27" ht="75" customHeight="1" x14ac:dyDescent="0.25">
      <c r="B36" s="151" t="s">
        <v>718</v>
      </c>
      <c r="C36" s="138" t="s">
        <v>663</v>
      </c>
      <c r="D36" s="69">
        <v>20</v>
      </c>
      <c r="E36" s="96" t="s">
        <v>380</v>
      </c>
      <c r="F36" s="72">
        <v>6</v>
      </c>
      <c r="G36" s="72">
        <v>3</v>
      </c>
      <c r="H36" s="18">
        <f t="shared" si="0"/>
        <v>50</v>
      </c>
      <c r="I36" s="174">
        <v>1891081485.27</v>
      </c>
      <c r="J36" s="174">
        <v>1763452191.05</v>
      </c>
      <c r="K36" s="20">
        <v>100</v>
      </c>
      <c r="L36" s="20">
        <v>100</v>
      </c>
      <c r="M36" s="21">
        <f t="shared" si="2"/>
        <v>4.0274532211574947E-2</v>
      </c>
      <c r="N36" s="87">
        <v>831259</v>
      </c>
      <c r="O36" s="87">
        <v>831259</v>
      </c>
      <c r="P36" s="18">
        <v>50</v>
      </c>
      <c r="Q36" s="18">
        <f>IF(COUNTA(N36:P36)=3,IF(O37&gt;N36,(100+P36)/2,((O37/N36*100)+(P36))/2),"-")</f>
        <v>75</v>
      </c>
      <c r="R36" s="20">
        <v>2</v>
      </c>
      <c r="S36" s="12"/>
      <c r="T36" s="12"/>
      <c r="U36" s="12"/>
      <c r="V36" s="12"/>
      <c r="W36" s="12"/>
      <c r="X36" s="12"/>
      <c r="Y36" s="12"/>
      <c r="Z36" s="12"/>
      <c r="AA36" s="12"/>
    </row>
    <row r="37" spans="2:27" ht="75" customHeight="1" x14ac:dyDescent="0.25">
      <c r="B37" s="151" t="s">
        <v>718</v>
      </c>
      <c r="C37" s="138" t="s">
        <v>664</v>
      </c>
      <c r="D37" s="69">
        <v>52</v>
      </c>
      <c r="E37" s="96" t="s">
        <v>381</v>
      </c>
      <c r="F37" s="72">
        <v>8203</v>
      </c>
      <c r="G37" s="72">
        <v>20048</v>
      </c>
      <c r="H37" s="18" t="str">
        <f t="shared" si="0"/>
        <v>100</v>
      </c>
      <c r="I37" s="174">
        <v>4257419835</v>
      </c>
      <c r="J37" s="174">
        <v>2397470250.6300001</v>
      </c>
      <c r="K37" s="20">
        <v>100</v>
      </c>
      <c r="L37" s="20">
        <v>100</v>
      </c>
      <c r="M37" s="21">
        <f t="shared" si="2"/>
        <v>0.1691025607703481</v>
      </c>
      <c r="N37" s="87">
        <v>831259</v>
      </c>
      <c r="O37" s="87">
        <v>831259</v>
      </c>
      <c r="P37" s="18" t="s">
        <v>351</v>
      </c>
      <c r="Q37" s="18">
        <f>IF(COUNTA(N37:P37)=3,IF(O38&gt;N37,(100+P37)/2,((O38/N37*100)+(P37))/2),"-")</f>
        <v>100</v>
      </c>
      <c r="R37" s="20">
        <v>2</v>
      </c>
      <c r="S37" s="12"/>
      <c r="T37" s="12"/>
      <c r="U37" s="12"/>
      <c r="V37" s="12"/>
      <c r="W37" s="12"/>
      <c r="X37" s="12"/>
      <c r="Y37" s="12"/>
      <c r="Z37" s="12"/>
      <c r="AA37" s="12"/>
    </row>
    <row r="38" spans="2:27" ht="75" customHeight="1" thickBot="1" x14ac:dyDescent="0.3">
      <c r="B38" s="151" t="s">
        <v>718</v>
      </c>
      <c r="C38" s="138" t="s">
        <v>665</v>
      </c>
      <c r="D38" s="69">
        <v>1</v>
      </c>
      <c r="E38" s="97" t="s">
        <v>382</v>
      </c>
      <c r="F38" s="72">
        <v>1.6</v>
      </c>
      <c r="G38" s="72">
        <v>1.5</v>
      </c>
      <c r="H38" s="18">
        <f t="shared" si="0"/>
        <v>93.75</v>
      </c>
      <c r="I38" s="174">
        <v>4950912630.5799999</v>
      </c>
      <c r="J38" s="174">
        <v>4683917593.6999998</v>
      </c>
      <c r="K38" s="20">
        <v>100</v>
      </c>
      <c r="L38" s="20">
        <v>100</v>
      </c>
      <c r="M38" s="21">
        <f t="shared" si="2"/>
        <v>0.19486608524095847</v>
      </c>
      <c r="N38" s="87">
        <v>831259</v>
      </c>
      <c r="O38" s="87">
        <v>831259</v>
      </c>
      <c r="P38" s="18">
        <v>93.75</v>
      </c>
      <c r="Q38" s="18">
        <f t="shared" si="1"/>
        <v>96.875</v>
      </c>
      <c r="R38" s="20">
        <v>2</v>
      </c>
      <c r="S38" s="12"/>
      <c r="T38" s="12"/>
      <c r="U38" s="12"/>
      <c r="V38" s="12"/>
      <c r="W38" s="12"/>
      <c r="X38" s="12"/>
      <c r="Y38" s="12"/>
      <c r="Z38" s="12"/>
      <c r="AA38" s="12"/>
    </row>
    <row r="39" spans="2:27" ht="75" customHeight="1" x14ac:dyDescent="0.25">
      <c r="B39" s="151" t="s">
        <v>718</v>
      </c>
      <c r="C39" s="138" t="s">
        <v>666</v>
      </c>
      <c r="D39" s="69">
        <v>33839</v>
      </c>
      <c r="E39" s="98" t="s">
        <v>383</v>
      </c>
      <c r="F39" s="72">
        <v>7820</v>
      </c>
      <c r="G39" s="72">
        <v>74623</v>
      </c>
      <c r="H39" s="18" t="str">
        <f t="shared" si="0"/>
        <v>100</v>
      </c>
      <c r="I39" s="174">
        <v>1229324435.3299999</v>
      </c>
      <c r="J39" s="174">
        <v>1128058013.3299999</v>
      </c>
      <c r="K39" s="20">
        <v>100</v>
      </c>
      <c r="L39" s="20">
        <v>100</v>
      </c>
      <c r="M39" s="21">
        <f t="shared" si="2"/>
        <v>4.8828144295960697E-2</v>
      </c>
      <c r="N39" s="87">
        <v>831259</v>
      </c>
      <c r="O39" s="87">
        <v>831259</v>
      </c>
      <c r="P39" s="18" t="s">
        <v>351</v>
      </c>
      <c r="Q39" s="18">
        <f t="shared" si="1"/>
        <v>100</v>
      </c>
      <c r="R39" s="20">
        <v>2</v>
      </c>
      <c r="S39" s="12"/>
      <c r="T39" s="12"/>
      <c r="U39" s="12"/>
      <c r="V39" s="12"/>
      <c r="W39" s="12"/>
      <c r="X39" s="12"/>
      <c r="Y39" s="12"/>
      <c r="Z39" s="12"/>
      <c r="AA39" s="12"/>
    </row>
    <row r="40" spans="2:27" ht="75" customHeight="1" x14ac:dyDescent="0.25">
      <c r="B40" s="151" t="s">
        <v>718</v>
      </c>
      <c r="C40" s="138" t="s">
        <v>666</v>
      </c>
      <c r="D40" s="69">
        <v>6</v>
      </c>
      <c r="E40" s="96" t="s">
        <v>384</v>
      </c>
      <c r="F40" s="72">
        <v>9</v>
      </c>
      <c r="G40" s="72">
        <v>0</v>
      </c>
      <c r="H40" s="81"/>
      <c r="I40" s="174">
        <v>2917212255.5100002</v>
      </c>
      <c r="J40" s="174">
        <v>2656914440.96</v>
      </c>
      <c r="K40" s="20">
        <v>100</v>
      </c>
      <c r="L40" s="20">
        <v>100</v>
      </c>
      <c r="M40" s="21">
        <f t="shared" si="2"/>
        <v>0</v>
      </c>
      <c r="N40" s="87">
        <v>831259</v>
      </c>
      <c r="O40" s="87">
        <v>831259</v>
      </c>
      <c r="P40" s="81">
        <v>0</v>
      </c>
      <c r="Q40" s="18">
        <f t="shared" si="1"/>
        <v>50</v>
      </c>
      <c r="R40" s="20">
        <v>2</v>
      </c>
      <c r="S40" s="12"/>
      <c r="T40" s="12"/>
      <c r="U40" s="12"/>
      <c r="V40" s="12"/>
      <c r="W40" s="12"/>
      <c r="X40" s="12"/>
      <c r="Y40" s="12"/>
      <c r="Z40" s="12"/>
      <c r="AA40" s="12"/>
    </row>
    <row r="41" spans="2:27" ht="75" customHeight="1" x14ac:dyDescent="0.25">
      <c r="B41" s="151" t="s">
        <v>718</v>
      </c>
      <c r="C41" s="138" t="s">
        <v>666</v>
      </c>
      <c r="D41" s="69">
        <v>9</v>
      </c>
      <c r="E41" s="96" t="s">
        <v>385</v>
      </c>
      <c r="F41" s="72">
        <v>9</v>
      </c>
      <c r="G41" s="72">
        <v>9</v>
      </c>
      <c r="H41" s="18">
        <f t="shared" si="0"/>
        <v>100</v>
      </c>
      <c r="I41" s="174">
        <v>10425000000</v>
      </c>
      <c r="J41" s="174">
        <v>10425000000</v>
      </c>
      <c r="K41" s="20">
        <v>100</v>
      </c>
      <c r="L41" s="20">
        <v>100</v>
      </c>
      <c r="M41" s="21">
        <f t="shared" si="2"/>
        <v>0.41407572293862793</v>
      </c>
      <c r="N41" s="87">
        <v>5000</v>
      </c>
      <c r="O41" s="87">
        <v>5000</v>
      </c>
      <c r="P41" s="18">
        <v>100</v>
      </c>
      <c r="Q41" s="18">
        <f t="shared" si="1"/>
        <v>100</v>
      </c>
      <c r="R41" s="20">
        <v>2</v>
      </c>
      <c r="S41" s="12"/>
      <c r="T41" s="12"/>
      <c r="U41" s="12"/>
      <c r="V41" s="12"/>
      <c r="W41" s="12"/>
      <c r="X41" s="12"/>
      <c r="Y41" s="12"/>
      <c r="Z41" s="12"/>
      <c r="AA41" s="12"/>
    </row>
    <row r="42" spans="2:27" ht="75" customHeight="1" x14ac:dyDescent="0.25">
      <c r="B42" s="154" t="s">
        <v>718</v>
      </c>
      <c r="C42" s="141" t="s">
        <v>666</v>
      </c>
      <c r="D42" s="69">
        <v>0</v>
      </c>
      <c r="E42" s="96" t="s">
        <v>386</v>
      </c>
      <c r="F42" s="72">
        <v>0.25</v>
      </c>
      <c r="G42" s="72">
        <v>0.2</v>
      </c>
      <c r="H42" s="18">
        <f t="shared" si="0"/>
        <v>80</v>
      </c>
      <c r="I42" s="174">
        <v>18074747667.450001</v>
      </c>
      <c r="J42" s="174">
        <v>13818700489.77</v>
      </c>
      <c r="K42" s="20">
        <v>100</v>
      </c>
      <c r="L42" s="20">
        <v>100</v>
      </c>
      <c r="M42" s="21">
        <v>0</v>
      </c>
      <c r="N42" s="87">
        <v>5000</v>
      </c>
      <c r="O42" s="87">
        <v>5000</v>
      </c>
      <c r="P42" s="18">
        <v>80</v>
      </c>
      <c r="Q42" s="18">
        <f t="shared" si="1"/>
        <v>90</v>
      </c>
      <c r="R42" s="20">
        <v>2</v>
      </c>
      <c r="S42" s="12"/>
      <c r="T42" s="12"/>
      <c r="U42" s="12"/>
      <c r="V42" s="12"/>
      <c r="W42" s="12"/>
      <c r="X42" s="12"/>
      <c r="Y42" s="12"/>
      <c r="Z42" s="12"/>
      <c r="AA42" s="12"/>
    </row>
    <row r="43" spans="2:27" ht="75" customHeight="1" x14ac:dyDescent="0.25">
      <c r="B43" s="152" t="s">
        <v>719</v>
      </c>
      <c r="C43" s="139" t="s">
        <v>667</v>
      </c>
      <c r="D43" s="69">
        <v>0</v>
      </c>
      <c r="E43" s="96" t="s">
        <v>387</v>
      </c>
      <c r="F43" s="72">
        <v>10</v>
      </c>
      <c r="G43" s="72">
        <v>10</v>
      </c>
      <c r="H43" s="18">
        <f t="shared" si="0"/>
        <v>100</v>
      </c>
      <c r="I43" s="174">
        <v>5050000000</v>
      </c>
      <c r="J43" s="174">
        <v>4395634489</v>
      </c>
      <c r="K43" s="20">
        <v>100</v>
      </c>
      <c r="L43" s="20">
        <v>100</v>
      </c>
      <c r="M43" s="21">
        <f t="shared" ref="M43:M59" si="3">IF(ISERROR(G43/F43),"-",IF(AND((G43/(J43*L43))/(F43/(I43*K43))*100&gt;=0,(G43/(J43*L43))/(F43/(I43*K43))*100&lt;=120),(G43/(J43*L43))/(F43/(I43*K43))*100*(I43/SUM($I$11:$I$369)),100*(I43/SUM($I$11:$I$369))))</f>
        <v>0.23044372623554021</v>
      </c>
      <c r="N43" s="87">
        <v>2000</v>
      </c>
      <c r="O43" s="87">
        <v>2000</v>
      </c>
      <c r="P43" s="18">
        <v>100</v>
      </c>
      <c r="Q43" s="18">
        <f t="shared" si="1"/>
        <v>100</v>
      </c>
      <c r="R43" s="20">
        <v>2</v>
      </c>
      <c r="S43" s="12"/>
      <c r="T43" s="12"/>
      <c r="U43" s="12"/>
      <c r="V43" s="12"/>
      <c r="W43" s="12"/>
      <c r="X43" s="12"/>
      <c r="Y43" s="12"/>
      <c r="Z43" s="12"/>
      <c r="AA43" s="12"/>
    </row>
    <row r="44" spans="2:27" ht="75" customHeight="1" thickBot="1" x14ac:dyDescent="0.3">
      <c r="B44" s="153" t="s">
        <v>720</v>
      </c>
      <c r="C44" s="140" t="s">
        <v>668</v>
      </c>
      <c r="D44" s="69">
        <v>2</v>
      </c>
      <c r="E44" s="97" t="s">
        <v>388</v>
      </c>
      <c r="F44" s="72">
        <v>4</v>
      </c>
      <c r="G44" s="72">
        <v>4</v>
      </c>
      <c r="H44" s="18">
        <f t="shared" si="0"/>
        <v>100</v>
      </c>
      <c r="I44" s="174">
        <v>4339980777</v>
      </c>
      <c r="J44" s="174">
        <v>2244743772.5</v>
      </c>
      <c r="K44" s="20">
        <v>100</v>
      </c>
      <c r="L44" s="20">
        <v>100</v>
      </c>
      <c r="M44" s="21">
        <f t="shared" si="3"/>
        <v>0.17238183959482237</v>
      </c>
      <c r="N44" s="87">
        <v>144</v>
      </c>
      <c r="O44" s="87">
        <v>144</v>
      </c>
      <c r="P44" s="18">
        <v>100</v>
      </c>
      <c r="Q44" s="18">
        <f t="shared" si="1"/>
        <v>100</v>
      </c>
      <c r="R44" s="20">
        <v>2</v>
      </c>
      <c r="S44" s="12"/>
      <c r="T44" s="12"/>
      <c r="U44" s="12"/>
      <c r="V44" s="12"/>
      <c r="W44" s="12"/>
      <c r="X44" s="12"/>
      <c r="Y44" s="12"/>
      <c r="Z44" s="12"/>
      <c r="AA44" s="12"/>
    </row>
    <row r="45" spans="2:27" ht="75" customHeight="1" x14ac:dyDescent="0.25">
      <c r="B45" s="153" t="s">
        <v>720</v>
      </c>
      <c r="C45" s="140" t="s">
        <v>668</v>
      </c>
      <c r="D45" s="69">
        <v>8</v>
      </c>
      <c r="E45" s="98" t="s">
        <v>389</v>
      </c>
      <c r="F45" s="72">
        <v>1</v>
      </c>
      <c r="G45" s="72">
        <v>0.66</v>
      </c>
      <c r="H45" s="18">
        <f t="shared" si="0"/>
        <v>66</v>
      </c>
      <c r="I45" s="174">
        <v>1200000000</v>
      </c>
      <c r="J45" s="174">
        <v>0</v>
      </c>
      <c r="K45" s="20">
        <v>100</v>
      </c>
      <c r="L45" s="20">
        <v>100</v>
      </c>
      <c r="M45" s="21" t="e">
        <f t="shared" si="3"/>
        <v>#DIV/0!</v>
      </c>
      <c r="N45" s="87">
        <v>125067</v>
      </c>
      <c r="O45" s="87">
        <v>125067</v>
      </c>
      <c r="P45" s="18">
        <v>66</v>
      </c>
      <c r="Q45" s="18">
        <f t="shared" si="1"/>
        <v>83</v>
      </c>
      <c r="R45" s="20">
        <v>2</v>
      </c>
      <c r="S45" s="12"/>
      <c r="T45" s="12"/>
      <c r="U45" s="12"/>
      <c r="V45" s="12"/>
      <c r="W45" s="12"/>
      <c r="X45" s="12"/>
      <c r="Y45" s="12"/>
      <c r="Z45" s="12"/>
      <c r="AA45" s="12"/>
    </row>
    <row r="46" spans="2:27" ht="75" customHeight="1" x14ac:dyDescent="0.25">
      <c r="B46" s="153" t="s">
        <v>720</v>
      </c>
      <c r="C46" s="140" t="s">
        <v>668</v>
      </c>
      <c r="D46" s="69">
        <v>532</v>
      </c>
      <c r="E46" s="96" t="s">
        <v>390</v>
      </c>
      <c r="F46" s="72">
        <v>0.02</v>
      </c>
      <c r="G46" s="72">
        <v>11.018000000000001</v>
      </c>
      <c r="H46" s="18" t="str">
        <f t="shared" si="0"/>
        <v>100</v>
      </c>
      <c r="I46" s="174">
        <v>21694016627.900002</v>
      </c>
      <c r="J46" s="174">
        <v>20869016628</v>
      </c>
      <c r="K46" s="20">
        <v>100</v>
      </c>
      <c r="L46" s="20">
        <v>100</v>
      </c>
      <c r="M46" s="21">
        <f t="shared" si="3"/>
        <v>0.86167535910218784</v>
      </c>
      <c r="N46" s="87">
        <v>4500</v>
      </c>
      <c r="O46" s="87">
        <v>4500</v>
      </c>
      <c r="P46" s="18" t="s">
        <v>351</v>
      </c>
      <c r="Q46" s="18">
        <f t="shared" si="1"/>
        <v>100</v>
      </c>
      <c r="R46" s="20">
        <v>2</v>
      </c>
      <c r="S46" s="12"/>
      <c r="T46" s="12"/>
      <c r="U46" s="12"/>
      <c r="V46" s="12"/>
      <c r="W46" s="12"/>
      <c r="X46" s="12"/>
      <c r="Y46" s="12"/>
      <c r="Z46" s="12"/>
      <c r="AA46" s="12"/>
    </row>
    <row r="47" spans="2:27" ht="75" customHeight="1" x14ac:dyDescent="0.25">
      <c r="B47" s="152" t="s">
        <v>720</v>
      </c>
      <c r="C47" s="139" t="s">
        <v>668</v>
      </c>
      <c r="D47" s="69">
        <v>6</v>
      </c>
      <c r="E47" s="96" t="s">
        <v>391</v>
      </c>
      <c r="F47" s="72">
        <v>4</v>
      </c>
      <c r="G47" s="72">
        <v>4</v>
      </c>
      <c r="H47" s="18">
        <f t="shared" si="0"/>
        <v>100</v>
      </c>
      <c r="I47" s="174">
        <v>22687412140</v>
      </c>
      <c r="J47" s="174">
        <v>23240792936.540001</v>
      </c>
      <c r="K47" s="20">
        <v>100</v>
      </c>
      <c r="L47" s="20">
        <v>100</v>
      </c>
      <c r="M47" s="21">
        <f t="shared" si="3"/>
        <v>0.87967588136028141</v>
      </c>
      <c r="N47" s="87">
        <v>500</v>
      </c>
      <c r="O47" s="87">
        <v>500</v>
      </c>
      <c r="P47" s="18">
        <v>100</v>
      </c>
      <c r="Q47" s="18">
        <f t="shared" si="1"/>
        <v>100</v>
      </c>
      <c r="R47" s="20">
        <v>2</v>
      </c>
      <c r="S47" s="12"/>
      <c r="T47" s="12"/>
      <c r="U47" s="12"/>
      <c r="V47" s="12"/>
      <c r="W47" s="12"/>
      <c r="X47" s="12"/>
      <c r="Y47" s="12"/>
      <c r="Z47" s="12"/>
      <c r="AA47" s="12"/>
    </row>
    <row r="48" spans="2:27" ht="75" customHeight="1" x14ac:dyDescent="0.25">
      <c r="B48" s="153" t="s">
        <v>720</v>
      </c>
      <c r="C48" s="140" t="s">
        <v>669</v>
      </c>
      <c r="D48" s="69">
        <v>0</v>
      </c>
      <c r="E48" s="96" t="s">
        <v>392</v>
      </c>
      <c r="F48" s="72">
        <v>0.25</v>
      </c>
      <c r="G48" s="72">
        <v>0.25</v>
      </c>
      <c r="H48" s="18">
        <f t="shared" si="0"/>
        <v>100</v>
      </c>
      <c r="I48" s="174">
        <v>1600000002</v>
      </c>
      <c r="J48" s="174">
        <v>1365449872</v>
      </c>
      <c r="K48" s="20">
        <v>100</v>
      </c>
      <c r="L48" s="20">
        <v>100</v>
      </c>
      <c r="M48" s="21">
        <f t="shared" si="3"/>
        <v>7.446769484942696E-2</v>
      </c>
      <c r="N48" s="87">
        <v>125</v>
      </c>
      <c r="O48" s="87">
        <v>125</v>
      </c>
      <c r="P48" s="18">
        <v>100</v>
      </c>
      <c r="Q48" s="18">
        <f t="shared" si="1"/>
        <v>100</v>
      </c>
      <c r="R48" s="20">
        <v>2</v>
      </c>
      <c r="S48" s="12"/>
      <c r="T48" s="12"/>
      <c r="U48" s="12"/>
      <c r="V48" s="12"/>
      <c r="W48" s="12"/>
      <c r="X48" s="12"/>
      <c r="Y48" s="12"/>
      <c r="Z48" s="12"/>
      <c r="AA48" s="12"/>
    </row>
    <row r="49" spans="2:27" ht="75" customHeight="1" thickBot="1" x14ac:dyDescent="0.3">
      <c r="B49" s="152" t="s">
        <v>720</v>
      </c>
      <c r="C49" s="139" t="s">
        <v>669</v>
      </c>
      <c r="D49" s="69">
        <v>0</v>
      </c>
      <c r="E49" s="97" t="s">
        <v>393</v>
      </c>
      <c r="F49" s="72">
        <v>0.25</v>
      </c>
      <c r="G49" s="72">
        <v>0.32</v>
      </c>
      <c r="H49" s="18" t="str">
        <f t="shared" si="0"/>
        <v>100</v>
      </c>
      <c r="I49" s="174">
        <v>10410124615</v>
      </c>
      <c r="J49" s="174">
        <v>10001399081</v>
      </c>
      <c r="K49" s="20">
        <v>100</v>
      </c>
      <c r="L49" s="20">
        <v>100</v>
      </c>
      <c r="M49" s="21">
        <f t="shared" si="3"/>
        <v>0.4134848801762428</v>
      </c>
      <c r="N49" s="87">
        <v>79791</v>
      </c>
      <c r="O49" s="87">
        <v>79791</v>
      </c>
      <c r="P49" s="18" t="s">
        <v>351</v>
      </c>
      <c r="Q49" s="18">
        <f t="shared" si="1"/>
        <v>100</v>
      </c>
      <c r="R49" s="20">
        <v>2</v>
      </c>
      <c r="S49" s="12"/>
      <c r="T49" s="12"/>
      <c r="U49" s="12"/>
      <c r="V49" s="12"/>
      <c r="W49" s="12"/>
      <c r="X49" s="12"/>
      <c r="Y49" s="12"/>
      <c r="Z49" s="12"/>
      <c r="AA49" s="12"/>
    </row>
    <row r="50" spans="2:27" ht="75" customHeight="1" x14ac:dyDescent="0.25">
      <c r="B50" s="153" t="s">
        <v>721</v>
      </c>
      <c r="C50" s="140" t="s">
        <v>668</v>
      </c>
      <c r="D50" s="69">
        <v>0</v>
      </c>
      <c r="E50" s="98" t="s">
        <v>394</v>
      </c>
      <c r="F50" s="72">
        <v>0.25</v>
      </c>
      <c r="G50" s="72">
        <v>0.25</v>
      </c>
      <c r="H50" s="18">
        <f t="shared" si="0"/>
        <v>100</v>
      </c>
      <c r="I50" s="174">
        <v>3838907150</v>
      </c>
      <c r="J50" s="174">
        <v>3450613721</v>
      </c>
      <c r="K50" s="20">
        <v>100</v>
      </c>
      <c r="L50" s="20">
        <v>100</v>
      </c>
      <c r="M50" s="21">
        <f t="shared" si="3"/>
        <v>0.16963777850589934</v>
      </c>
      <c r="N50" s="87">
        <v>8763</v>
      </c>
      <c r="O50" s="87">
        <v>8763</v>
      </c>
      <c r="P50" s="18">
        <v>100</v>
      </c>
      <c r="Q50" s="18">
        <f t="shared" si="1"/>
        <v>100</v>
      </c>
      <c r="R50" s="20">
        <v>2</v>
      </c>
      <c r="S50" s="12"/>
      <c r="T50" s="12"/>
      <c r="U50" s="12"/>
      <c r="V50" s="12"/>
      <c r="W50" s="12"/>
      <c r="X50" s="12"/>
      <c r="Y50" s="12"/>
      <c r="Z50" s="12"/>
      <c r="AA50" s="12"/>
    </row>
    <row r="51" spans="2:27" ht="75" customHeight="1" x14ac:dyDescent="0.25">
      <c r="B51" s="152" t="s">
        <v>721</v>
      </c>
      <c r="C51" s="139" t="s">
        <v>669</v>
      </c>
      <c r="D51" s="69">
        <v>12600</v>
      </c>
      <c r="E51" s="96" t="s">
        <v>395</v>
      </c>
      <c r="F51" s="72">
        <v>5000</v>
      </c>
      <c r="G51" s="72">
        <v>9656</v>
      </c>
      <c r="H51" s="18" t="str">
        <f t="shared" si="0"/>
        <v>100</v>
      </c>
      <c r="I51" s="174">
        <v>1861092850</v>
      </c>
      <c r="J51" s="174">
        <v>2225841628</v>
      </c>
      <c r="K51" s="20">
        <v>100</v>
      </c>
      <c r="L51" s="20">
        <v>100</v>
      </c>
      <c r="M51" s="21">
        <f t="shared" si="3"/>
        <v>7.392166592994355E-2</v>
      </c>
      <c r="N51" s="87">
        <v>1250</v>
      </c>
      <c r="O51" s="87">
        <v>1250</v>
      </c>
      <c r="P51" s="18" t="s">
        <v>351</v>
      </c>
      <c r="Q51" s="18">
        <f t="shared" si="1"/>
        <v>100</v>
      </c>
      <c r="R51" s="20">
        <v>2</v>
      </c>
      <c r="S51" s="12"/>
      <c r="T51" s="12"/>
      <c r="U51" s="12"/>
      <c r="V51" s="12"/>
      <c r="W51" s="12"/>
      <c r="X51" s="12"/>
      <c r="Y51" s="12"/>
      <c r="Z51" s="12"/>
      <c r="AA51" s="12"/>
    </row>
    <row r="52" spans="2:27" ht="75" customHeight="1" x14ac:dyDescent="0.25">
      <c r="B52" s="151" t="s">
        <v>722</v>
      </c>
      <c r="C52" s="138" t="s">
        <v>670</v>
      </c>
      <c r="D52" s="69">
        <v>1</v>
      </c>
      <c r="E52" s="96" t="s">
        <v>396</v>
      </c>
      <c r="F52" s="72">
        <v>2</v>
      </c>
      <c r="G52" s="72">
        <v>3</v>
      </c>
      <c r="H52" s="18" t="str">
        <f t="shared" si="0"/>
        <v>100</v>
      </c>
      <c r="I52" s="174">
        <v>1687905675.8299999</v>
      </c>
      <c r="J52" s="174">
        <v>1237789504</v>
      </c>
      <c r="K52" s="20">
        <v>100</v>
      </c>
      <c r="L52" s="20">
        <v>100</v>
      </c>
      <c r="M52" s="21">
        <f t="shared" si="3"/>
        <v>6.7042759038035554E-2</v>
      </c>
      <c r="N52" s="87">
        <v>1250</v>
      </c>
      <c r="O52" s="87">
        <v>1250</v>
      </c>
      <c r="P52" s="18" t="s">
        <v>351</v>
      </c>
      <c r="Q52" s="18">
        <f t="shared" si="1"/>
        <v>100</v>
      </c>
      <c r="R52" s="20">
        <v>2</v>
      </c>
      <c r="S52" s="12"/>
      <c r="T52" s="12"/>
      <c r="U52" s="12"/>
      <c r="V52" s="12"/>
      <c r="W52" s="12"/>
      <c r="X52" s="12"/>
      <c r="Y52" s="12"/>
      <c r="Z52" s="12"/>
      <c r="AA52" s="12"/>
    </row>
    <row r="53" spans="2:27" ht="75" customHeight="1" x14ac:dyDescent="0.25">
      <c r="B53" s="151" t="s">
        <v>722</v>
      </c>
      <c r="C53" s="138" t="s">
        <v>670</v>
      </c>
      <c r="D53" s="69">
        <v>0</v>
      </c>
      <c r="E53" s="96" t="s">
        <v>397</v>
      </c>
      <c r="F53" s="72">
        <v>1800</v>
      </c>
      <c r="G53" s="72">
        <v>5282</v>
      </c>
      <c r="H53" s="18" t="str">
        <f t="shared" si="0"/>
        <v>100</v>
      </c>
      <c r="I53" s="174">
        <v>191575000</v>
      </c>
      <c r="J53" s="174" t="e">
        <v>#N/A</v>
      </c>
      <c r="K53" s="20">
        <v>100</v>
      </c>
      <c r="L53" s="20">
        <v>100</v>
      </c>
      <c r="M53" s="21" t="e">
        <f t="shared" si="3"/>
        <v>#N/A</v>
      </c>
      <c r="N53" s="87">
        <v>500</v>
      </c>
      <c r="O53" s="87">
        <v>500</v>
      </c>
      <c r="P53" s="18" t="s">
        <v>351</v>
      </c>
      <c r="Q53" s="18">
        <f t="shared" si="1"/>
        <v>100</v>
      </c>
      <c r="R53" s="20">
        <v>2</v>
      </c>
      <c r="S53" s="12"/>
      <c r="T53" s="12"/>
      <c r="U53" s="12"/>
      <c r="V53" s="12"/>
      <c r="W53" s="12"/>
      <c r="X53" s="12"/>
      <c r="Y53" s="12"/>
      <c r="Z53" s="12"/>
      <c r="AA53" s="12"/>
    </row>
    <row r="54" spans="2:27" ht="75" customHeight="1" thickBot="1" x14ac:dyDescent="0.3">
      <c r="B54" s="151" t="s">
        <v>722</v>
      </c>
      <c r="C54" s="138" t="s">
        <v>671</v>
      </c>
      <c r="D54" s="69">
        <v>1</v>
      </c>
      <c r="E54" s="97" t="s">
        <v>398</v>
      </c>
      <c r="F54" s="72">
        <v>1</v>
      </c>
      <c r="G54" s="72">
        <v>1</v>
      </c>
      <c r="H54" s="18">
        <f t="shared" si="0"/>
        <v>100</v>
      </c>
      <c r="I54" s="174">
        <v>2708109784</v>
      </c>
      <c r="J54" s="174">
        <v>2292922277</v>
      </c>
      <c r="K54" s="20">
        <v>100</v>
      </c>
      <c r="L54" s="20">
        <v>100</v>
      </c>
      <c r="M54" s="21">
        <f t="shared" si="3"/>
        <v>0.12704187763090846</v>
      </c>
      <c r="N54" s="87">
        <v>70</v>
      </c>
      <c r="O54" s="87">
        <v>70</v>
      </c>
      <c r="P54" s="18">
        <v>100</v>
      </c>
      <c r="Q54" s="18">
        <f t="shared" si="1"/>
        <v>100</v>
      </c>
      <c r="R54" s="20">
        <v>2</v>
      </c>
      <c r="S54" s="12"/>
      <c r="T54" s="12"/>
      <c r="U54" s="12"/>
      <c r="V54" s="12"/>
      <c r="W54" s="12"/>
      <c r="X54" s="12"/>
      <c r="Y54" s="12"/>
      <c r="Z54" s="12"/>
      <c r="AA54" s="12"/>
    </row>
    <row r="55" spans="2:27" ht="75" customHeight="1" x14ac:dyDescent="0.25">
      <c r="B55" s="154" t="s">
        <v>722</v>
      </c>
      <c r="C55" s="141" t="s">
        <v>672</v>
      </c>
      <c r="D55" s="69" t="s">
        <v>28</v>
      </c>
      <c r="E55" s="98" t="s">
        <v>399</v>
      </c>
      <c r="F55" s="72">
        <v>6</v>
      </c>
      <c r="G55" s="72">
        <v>13</v>
      </c>
      <c r="H55" s="18" t="str">
        <f t="shared" si="0"/>
        <v>100</v>
      </c>
      <c r="I55" s="174">
        <v>1043687244</v>
      </c>
      <c r="J55" s="174">
        <v>786233257</v>
      </c>
      <c r="K55" s="20">
        <v>100</v>
      </c>
      <c r="L55" s="20">
        <v>100</v>
      </c>
      <c r="M55" s="21">
        <f t="shared" si="3"/>
        <v>4.1454729024568267E-2</v>
      </c>
      <c r="N55" s="87">
        <v>100</v>
      </c>
      <c r="O55" s="87">
        <v>100</v>
      </c>
      <c r="P55" s="18" t="s">
        <v>351</v>
      </c>
      <c r="Q55" s="18">
        <f t="shared" si="1"/>
        <v>100</v>
      </c>
      <c r="R55" s="20">
        <v>2</v>
      </c>
      <c r="S55" s="12"/>
      <c r="T55" s="12"/>
      <c r="U55" s="12"/>
      <c r="V55" s="12"/>
      <c r="W55" s="12"/>
      <c r="X55" s="12"/>
      <c r="Y55" s="12"/>
      <c r="Z55" s="12"/>
      <c r="AA55" s="12"/>
    </row>
    <row r="56" spans="2:27" ht="75" customHeight="1" x14ac:dyDescent="0.25">
      <c r="B56" s="151" t="s">
        <v>722</v>
      </c>
      <c r="C56" s="138" t="s">
        <v>673</v>
      </c>
      <c r="D56" s="69">
        <v>20000</v>
      </c>
      <c r="E56" s="96" t="s">
        <v>400</v>
      </c>
      <c r="F56" s="72">
        <v>4500</v>
      </c>
      <c r="G56" s="72">
        <v>4442</v>
      </c>
      <c r="H56" s="18">
        <f t="shared" si="0"/>
        <v>98.711111111111123</v>
      </c>
      <c r="I56" s="174">
        <v>573821275</v>
      </c>
      <c r="J56" s="174">
        <v>199716364</v>
      </c>
      <c r="K56" s="20">
        <v>100</v>
      </c>
      <c r="L56" s="20">
        <v>100</v>
      </c>
      <c r="M56" s="21">
        <f t="shared" si="3"/>
        <v>2.2791890578723283E-2</v>
      </c>
      <c r="N56" s="87">
        <v>9000</v>
      </c>
      <c r="O56" s="87">
        <v>9000</v>
      </c>
      <c r="P56" s="18">
        <v>98.711111111111123</v>
      </c>
      <c r="Q56" s="18">
        <f t="shared" si="1"/>
        <v>99.355555555555554</v>
      </c>
      <c r="R56" s="20">
        <v>2</v>
      </c>
      <c r="S56" s="12"/>
      <c r="T56" s="12"/>
      <c r="U56" s="12"/>
      <c r="V56" s="12"/>
      <c r="W56" s="12"/>
      <c r="X56" s="12"/>
      <c r="Y56" s="12"/>
      <c r="Z56" s="12"/>
      <c r="AA56" s="12"/>
    </row>
    <row r="57" spans="2:27" ht="75" customHeight="1" x14ac:dyDescent="0.25">
      <c r="B57" s="151" t="s">
        <v>722</v>
      </c>
      <c r="C57" s="138" t="s">
        <v>671</v>
      </c>
      <c r="D57" s="69">
        <v>0</v>
      </c>
      <c r="E57" s="96" t="s">
        <v>401</v>
      </c>
      <c r="F57" s="72">
        <v>500</v>
      </c>
      <c r="G57" s="72">
        <v>535</v>
      </c>
      <c r="H57" s="18" t="str">
        <f t="shared" si="0"/>
        <v>100</v>
      </c>
      <c r="I57" s="174">
        <v>2058488932</v>
      </c>
      <c r="J57" s="174">
        <v>1113429320</v>
      </c>
      <c r="K57" s="20">
        <v>100</v>
      </c>
      <c r="L57" s="20">
        <v>100</v>
      </c>
      <c r="M57" s="21">
        <f t="shared" si="3"/>
        <v>8.176213838648097E-2</v>
      </c>
      <c r="N57" s="87">
        <v>650</v>
      </c>
      <c r="O57" s="87">
        <v>650</v>
      </c>
      <c r="P57" s="18" t="s">
        <v>351</v>
      </c>
      <c r="Q57" s="18">
        <f t="shared" si="1"/>
        <v>100</v>
      </c>
      <c r="R57" s="20">
        <v>2</v>
      </c>
      <c r="S57" s="12"/>
      <c r="T57" s="12"/>
      <c r="U57" s="12"/>
      <c r="V57" s="12"/>
      <c r="W57" s="12"/>
      <c r="X57" s="12"/>
      <c r="Y57" s="12"/>
      <c r="Z57" s="12"/>
      <c r="AA57" s="12"/>
    </row>
    <row r="58" spans="2:27" ht="75" customHeight="1" x14ac:dyDescent="0.25">
      <c r="B58" s="152" t="s">
        <v>722</v>
      </c>
      <c r="C58" s="139" t="s">
        <v>674</v>
      </c>
      <c r="D58" s="69">
        <v>308</v>
      </c>
      <c r="E58" s="96" t="s">
        <v>402</v>
      </c>
      <c r="F58" s="72">
        <v>125</v>
      </c>
      <c r="G58" s="72">
        <v>170</v>
      </c>
      <c r="H58" s="18" t="str">
        <f t="shared" si="0"/>
        <v>100</v>
      </c>
      <c r="I58" s="174">
        <v>337340000</v>
      </c>
      <c r="J58" s="174">
        <v>260882217</v>
      </c>
      <c r="K58" s="20">
        <v>100</v>
      </c>
      <c r="L58" s="20">
        <v>100</v>
      </c>
      <c r="M58" s="21">
        <f t="shared" si="3"/>
        <v>1.3398974040874508E-2</v>
      </c>
      <c r="N58" s="87">
        <v>100</v>
      </c>
      <c r="O58" s="87">
        <v>100</v>
      </c>
      <c r="P58" s="18" t="s">
        <v>351</v>
      </c>
      <c r="Q58" s="18">
        <f t="shared" si="1"/>
        <v>100</v>
      </c>
      <c r="R58" s="20">
        <v>2</v>
      </c>
      <c r="S58" s="12"/>
      <c r="T58" s="12"/>
      <c r="U58" s="12"/>
      <c r="V58" s="12"/>
      <c r="W58" s="12"/>
      <c r="X58" s="12"/>
      <c r="Y58" s="12"/>
      <c r="Z58" s="12"/>
      <c r="AA58" s="12"/>
    </row>
    <row r="59" spans="2:27" ht="75" customHeight="1" x14ac:dyDescent="0.25">
      <c r="B59" s="151" t="s">
        <v>722</v>
      </c>
      <c r="C59" s="138" t="s">
        <v>675</v>
      </c>
      <c r="D59" s="69">
        <v>0</v>
      </c>
      <c r="E59" s="96" t="s">
        <v>403</v>
      </c>
      <c r="F59" s="72">
        <v>0.25</v>
      </c>
      <c r="G59" s="72">
        <v>0.25</v>
      </c>
      <c r="H59" s="18">
        <f t="shared" si="0"/>
        <v>100</v>
      </c>
      <c r="I59" s="174">
        <v>6516398086</v>
      </c>
      <c r="J59" s="174">
        <v>6376119367</v>
      </c>
      <c r="K59" s="20">
        <v>100</v>
      </c>
      <c r="L59" s="20">
        <v>100</v>
      </c>
      <c r="M59" s="21">
        <f t="shared" si="3"/>
        <v>0.26452241630206902</v>
      </c>
      <c r="N59" s="87">
        <v>100</v>
      </c>
      <c r="O59" s="87">
        <v>100</v>
      </c>
      <c r="P59" s="18">
        <v>100</v>
      </c>
      <c r="Q59" s="18">
        <f t="shared" si="1"/>
        <v>100</v>
      </c>
      <c r="R59" s="20">
        <v>2</v>
      </c>
      <c r="S59" s="12"/>
      <c r="T59" s="12"/>
      <c r="U59" s="12"/>
      <c r="V59" s="12"/>
      <c r="W59" s="12"/>
      <c r="X59" s="12"/>
      <c r="Y59" s="12"/>
      <c r="Z59" s="12"/>
      <c r="AA59" s="12"/>
    </row>
    <row r="60" spans="2:27" ht="75" customHeight="1" x14ac:dyDescent="0.25">
      <c r="B60" s="151" t="s">
        <v>722</v>
      </c>
      <c r="C60" s="138" t="s">
        <v>676</v>
      </c>
      <c r="D60" s="69">
        <v>7762</v>
      </c>
      <c r="E60" s="96" t="s">
        <v>404</v>
      </c>
      <c r="F60" s="72">
        <v>8150</v>
      </c>
      <c r="G60" s="72">
        <v>8340</v>
      </c>
      <c r="H60" s="18">
        <v>0</v>
      </c>
      <c r="I60" s="174">
        <v>176300000</v>
      </c>
      <c r="J60" s="174">
        <v>92806667</v>
      </c>
      <c r="K60" s="20">
        <v>100</v>
      </c>
      <c r="L60" s="20">
        <v>100</v>
      </c>
      <c r="M60" s="21">
        <v>0</v>
      </c>
      <c r="N60" s="87">
        <v>1000</v>
      </c>
      <c r="O60" s="87">
        <v>1000</v>
      </c>
      <c r="P60" s="18">
        <v>0</v>
      </c>
      <c r="Q60" s="18">
        <f t="shared" si="1"/>
        <v>50</v>
      </c>
      <c r="R60" s="20">
        <v>2</v>
      </c>
      <c r="S60" s="12"/>
      <c r="T60" s="12"/>
      <c r="U60" s="12"/>
      <c r="V60" s="12"/>
      <c r="W60" s="12"/>
      <c r="X60" s="12"/>
      <c r="Y60" s="12"/>
      <c r="Z60" s="12"/>
      <c r="AA60" s="12"/>
    </row>
    <row r="61" spans="2:27" ht="75" customHeight="1" thickBot="1" x14ac:dyDescent="0.3">
      <c r="B61" s="151" t="s">
        <v>722</v>
      </c>
      <c r="C61" s="138" t="s">
        <v>677</v>
      </c>
      <c r="D61" s="69">
        <v>2</v>
      </c>
      <c r="E61" s="97" t="s">
        <v>405</v>
      </c>
      <c r="F61" s="72">
        <v>0.25</v>
      </c>
      <c r="G61" s="72">
        <v>0.50416000000000005</v>
      </c>
      <c r="H61" s="18" t="str">
        <f t="shared" si="0"/>
        <v>100</v>
      </c>
      <c r="I61" s="174">
        <v>805260000</v>
      </c>
      <c r="J61" s="174">
        <v>472817913</v>
      </c>
      <c r="K61" s="20">
        <v>100</v>
      </c>
      <c r="L61" s="20">
        <v>100</v>
      </c>
      <c r="M61" s="21">
        <f t="shared" ref="M61:M92" si="4">IF(ISERROR(G61/F61),"-",IF(AND((G61/(J61*L61))/(F61/(I61*K61))*100&gt;=0,(G61/(J61*L61))/(F61/(I61*K61))*100&lt;=120),(G61/(J61*L61))/(F61/(I61*K61))*100*(I61/SUM($I$11:$I$369)),100*(I61/SUM($I$11:$I$369))))</f>
        <v>3.1984519583075258E-2</v>
      </c>
      <c r="N61" s="87">
        <v>1000</v>
      </c>
      <c r="O61" s="87">
        <v>1000</v>
      </c>
      <c r="P61" s="18" t="s">
        <v>351</v>
      </c>
      <c r="Q61" s="18">
        <f t="shared" si="1"/>
        <v>100</v>
      </c>
      <c r="R61" s="20">
        <v>2</v>
      </c>
      <c r="S61" s="12"/>
      <c r="T61" s="12"/>
      <c r="U61" s="12"/>
      <c r="V61" s="12"/>
      <c r="W61" s="12"/>
      <c r="X61" s="12"/>
      <c r="Y61" s="12"/>
      <c r="Z61" s="12"/>
      <c r="AA61" s="12"/>
    </row>
    <row r="62" spans="2:27" ht="75" customHeight="1" x14ac:dyDescent="0.25">
      <c r="B62" s="151" t="s">
        <v>722</v>
      </c>
      <c r="C62" s="138" t="s">
        <v>678</v>
      </c>
      <c r="D62" s="69">
        <v>1250</v>
      </c>
      <c r="E62" s="98" t="s">
        <v>406</v>
      </c>
      <c r="F62" s="72">
        <v>1250</v>
      </c>
      <c r="G62" s="72">
        <v>8813</v>
      </c>
      <c r="H62" s="18" t="str">
        <f t="shared" si="0"/>
        <v>100</v>
      </c>
      <c r="I62" s="174">
        <v>3285635389</v>
      </c>
      <c r="J62" s="174">
        <v>2915867512.3299999</v>
      </c>
      <c r="K62" s="20">
        <v>100</v>
      </c>
      <c r="L62" s="20">
        <v>100</v>
      </c>
      <c r="M62" s="21">
        <f t="shared" si="4"/>
        <v>0.13050377448565131</v>
      </c>
      <c r="N62" s="87">
        <v>59020</v>
      </c>
      <c r="O62" s="87">
        <v>59020</v>
      </c>
      <c r="P62" s="18" t="s">
        <v>351</v>
      </c>
      <c r="Q62" s="18">
        <f t="shared" si="1"/>
        <v>100</v>
      </c>
      <c r="R62" s="20">
        <v>2</v>
      </c>
      <c r="S62" s="12"/>
      <c r="T62" s="12"/>
      <c r="U62" s="12"/>
      <c r="V62" s="12"/>
      <c r="W62" s="12"/>
      <c r="X62" s="12"/>
      <c r="Y62" s="12"/>
      <c r="Z62" s="12"/>
      <c r="AA62" s="12"/>
    </row>
    <row r="63" spans="2:27" ht="75" customHeight="1" x14ac:dyDescent="0.25">
      <c r="B63" s="151" t="s">
        <v>722</v>
      </c>
      <c r="C63" s="138" t="s">
        <v>678</v>
      </c>
      <c r="D63" s="69">
        <v>0</v>
      </c>
      <c r="E63" s="96" t="s">
        <v>407</v>
      </c>
      <c r="F63" s="72">
        <v>200</v>
      </c>
      <c r="G63" s="72">
        <v>32</v>
      </c>
      <c r="H63" s="18">
        <f t="shared" si="0"/>
        <v>16</v>
      </c>
      <c r="I63" s="174">
        <v>34077916795.740002</v>
      </c>
      <c r="J63" s="174">
        <v>19996360689.330002</v>
      </c>
      <c r="K63" s="20">
        <v>100</v>
      </c>
      <c r="L63" s="20">
        <v>100</v>
      </c>
      <c r="M63" s="21">
        <f t="shared" si="4"/>
        <v>0.36907854714053068</v>
      </c>
      <c r="N63" s="87">
        <v>59020</v>
      </c>
      <c r="O63" s="87">
        <v>59020</v>
      </c>
      <c r="P63" s="18">
        <v>16</v>
      </c>
      <c r="Q63" s="18">
        <f t="shared" si="1"/>
        <v>58</v>
      </c>
      <c r="R63" s="20">
        <v>2</v>
      </c>
      <c r="S63" s="12"/>
      <c r="T63" s="12"/>
      <c r="U63" s="12"/>
      <c r="V63" s="12"/>
      <c r="W63" s="12"/>
      <c r="X63" s="12"/>
      <c r="Y63" s="12"/>
      <c r="Z63" s="12"/>
      <c r="AA63" s="12"/>
    </row>
    <row r="64" spans="2:27" ht="75" customHeight="1" x14ac:dyDescent="0.25">
      <c r="B64" s="152" t="s">
        <v>722</v>
      </c>
      <c r="C64" s="138" t="s">
        <v>679</v>
      </c>
      <c r="D64" s="69">
        <v>0</v>
      </c>
      <c r="E64" s="96" t="s">
        <v>408</v>
      </c>
      <c r="F64" s="72">
        <v>1</v>
      </c>
      <c r="G64" s="72">
        <v>0</v>
      </c>
      <c r="H64" s="18" t="str">
        <f t="shared" si="0"/>
        <v>-</v>
      </c>
      <c r="I64" s="174">
        <v>729250000</v>
      </c>
      <c r="J64" s="174">
        <v>624347333.66999996</v>
      </c>
      <c r="K64" s="20">
        <v>100</v>
      </c>
      <c r="L64" s="20">
        <v>100</v>
      </c>
      <c r="M64" s="21">
        <v>0</v>
      </c>
      <c r="N64" s="87">
        <v>0</v>
      </c>
      <c r="O64" s="87">
        <v>0</v>
      </c>
      <c r="P64" s="18" t="s">
        <v>352</v>
      </c>
      <c r="Q64" s="18">
        <v>0</v>
      </c>
      <c r="R64" s="20">
        <v>2</v>
      </c>
      <c r="S64" s="12"/>
      <c r="T64" s="12"/>
      <c r="U64" s="12"/>
      <c r="V64" s="12"/>
      <c r="W64" s="12"/>
      <c r="X64" s="12"/>
      <c r="Y64" s="12"/>
      <c r="Z64" s="12"/>
      <c r="AA64" s="12"/>
    </row>
    <row r="65" spans="2:27" ht="75" customHeight="1" x14ac:dyDescent="0.25">
      <c r="B65" s="154" t="s">
        <v>722</v>
      </c>
      <c r="C65" s="141" t="s">
        <v>679</v>
      </c>
      <c r="D65" s="69">
        <v>0</v>
      </c>
      <c r="E65" s="96" t="s">
        <v>409</v>
      </c>
      <c r="F65" s="72">
        <v>500</v>
      </c>
      <c r="G65" s="72">
        <v>979</v>
      </c>
      <c r="H65" s="18" t="str">
        <f t="shared" si="0"/>
        <v>100</v>
      </c>
      <c r="I65" s="174">
        <v>484559142</v>
      </c>
      <c r="J65" s="174">
        <v>284559142</v>
      </c>
      <c r="K65" s="20">
        <v>100</v>
      </c>
      <c r="L65" s="20">
        <v>100</v>
      </c>
      <c r="M65" s="21">
        <f t="shared" si="4"/>
        <v>1.9246443839824583E-2</v>
      </c>
      <c r="N65" s="87">
        <v>57763</v>
      </c>
      <c r="O65" s="87">
        <v>57763</v>
      </c>
      <c r="P65" s="18" t="s">
        <v>351</v>
      </c>
      <c r="Q65" s="18">
        <f t="shared" si="1"/>
        <v>100</v>
      </c>
      <c r="R65" s="20">
        <v>2</v>
      </c>
      <c r="S65" s="12"/>
      <c r="T65" s="12"/>
      <c r="U65" s="12"/>
      <c r="V65" s="12"/>
      <c r="W65" s="12"/>
      <c r="X65" s="12"/>
      <c r="Y65" s="12"/>
      <c r="Z65" s="12"/>
      <c r="AA65" s="12"/>
    </row>
    <row r="66" spans="2:27" ht="75" customHeight="1" x14ac:dyDescent="0.25">
      <c r="B66" s="151" t="s">
        <v>722</v>
      </c>
      <c r="C66" s="138" t="s">
        <v>679</v>
      </c>
      <c r="D66" s="69">
        <v>800</v>
      </c>
      <c r="E66" s="96" t="s">
        <v>410</v>
      </c>
      <c r="F66" s="72">
        <v>125</v>
      </c>
      <c r="G66" s="72">
        <v>120</v>
      </c>
      <c r="H66" s="18">
        <f t="shared" si="0"/>
        <v>96</v>
      </c>
      <c r="I66" s="174">
        <v>334200000</v>
      </c>
      <c r="J66" s="174">
        <v>334979968</v>
      </c>
      <c r="K66" s="20">
        <v>100</v>
      </c>
      <c r="L66" s="20">
        <v>100</v>
      </c>
      <c r="M66" s="21">
        <f t="shared" si="4"/>
        <v>1.2713613148716201E-2</v>
      </c>
      <c r="N66" s="87">
        <v>19447</v>
      </c>
      <c r="O66" s="87">
        <v>19447</v>
      </c>
      <c r="P66" s="18">
        <v>96</v>
      </c>
      <c r="Q66" s="18">
        <f t="shared" si="1"/>
        <v>98</v>
      </c>
      <c r="R66" s="20">
        <v>2</v>
      </c>
      <c r="S66" s="12"/>
      <c r="T66" s="12"/>
      <c r="U66" s="12"/>
      <c r="V66" s="12"/>
      <c r="W66" s="12"/>
      <c r="X66" s="12"/>
      <c r="Y66" s="12"/>
      <c r="Z66" s="12"/>
      <c r="AA66" s="12"/>
    </row>
    <row r="67" spans="2:27" ht="75" customHeight="1" thickBot="1" x14ac:dyDescent="0.3">
      <c r="B67" s="151" t="s">
        <v>722</v>
      </c>
      <c r="C67" s="139" t="s">
        <v>680</v>
      </c>
      <c r="D67" s="69">
        <v>0</v>
      </c>
      <c r="E67" s="97" t="s">
        <v>411</v>
      </c>
      <c r="F67" s="72">
        <v>0</v>
      </c>
      <c r="G67" s="72">
        <v>0</v>
      </c>
      <c r="H67" s="81">
        <v>0</v>
      </c>
      <c r="I67" s="174">
        <v>895051580</v>
      </c>
      <c r="J67" s="174">
        <v>664734302</v>
      </c>
      <c r="K67" s="20">
        <v>100</v>
      </c>
      <c r="L67" s="20">
        <v>100</v>
      </c>
      <c r="M67" s="21">
        <v>0</v>
      </c>
      <c r="N67" s="87">
        <v>214193</v>
      </c>
      <c r="O67" s="87">
        <v>214193</v>
      </c>
      <c r="P67" s="81">
        <v>0</v>
      </c>
      <c r="Q67" s="18">
        <f t="shared" si="1"/>
        <v>50</v>
      </c>
      <c r="R67" s="20">
        <v>2</v>
      </c>
      <c r="S67" s="12"/>
      <c r="T67" s="12"/>
      <c r="U67" s="12"/>
      <c r="V67" s="12"/>
      <c r="W67" s="12"/>
      <c r="X67" s="12"/>
      <c r="Y67" s="12"/>
      <c r="Z67" s="12"/>
      <c r="AA67" s="12"/>
    </row>
    <row r="68" spans="2:27" ht="75" customHeight="1" x14ac:dyDescent="0.25">
      <c r="B68" s="151" t="s">
        <v>722</v>
      </c>
      <c r="C68" s="139" t="s">
        <v>679</v>
      </c>
      <c r="D68" s="69">
        <v>52</v>
      </c>
      <c r="E68" s="98" t="s">
        <v>412</v>
      </c>
      <c r="F68" s="72">
        <v>70</v>
      </c>
      <c r="G68" s="72">
        <v>70</v>
      </c>
      <c r="H68" s="18">
        <f t="shared" si="0"/>
        <v>100</v>
      </c>
      <c r="I68" s="174">
        <v>215000000</v>
      </c>
      <c r="J68" s="174">
        <v>107500000</v>
      </c>
      <c r="K68" s="20">
        <v>100</v>
      </c>
      <c r="L68" s="20">
        <v>100</v>
      </c>
      <c r="M68" s="21">
        <f t="shared" si="4"/>
        <v>8.5396911685184651E-3</v>
      </c>
      <c r="N68" s="87">
        <v>155</v>
      </c>
      <c r="O68" s="87">
        <v>155</v>
      </c>
      <c r="P68" s="18">
        <v>100</v>
      </c>
      <c r="Q68" s="18">
        <f t="shared" si="1"/>
        <v>100</v>
      </c>
      <c r="R68" s="20">
        <v>2</v>
      </c>
      <c r="S68" s="12"/>
      <c r="T68" s="12"/>
      <c r="U68" s="12"/>
      <c r="V68" s="12"/>
      <c r="W68" s="12"/>
      <c r="X68" s="12"/>
      <c r="Y68" s="12"/>
      <c r="Z68" s="12"/>
      <c r="AA68" s="12"/>
    </row>
    <row r="69" spans="2:27" ht="75" customHeight="1" x14ac:dyDescent="0.25">
      <c r="B69" s="151" t="s">
        <v>722</v>
      </c>
      <c r="C69" s="139" t="s">
        <v>679</v>
      </c>
      <c r="D69" s="69" t="s">
        <v>28</v>
      </c>
      <c r="E69" s="96" t="s">
        <v>413</v>
      </c>
      <c r="F69" s="72">
        <v>1</v>
      </c>
      <c r="G69" s="72">
        <v>1</v>
      </c>
      <c r="H69" s="18">
        <f t="shared" si="0"/>
        <v>100</v>
      </c>
      <c r="I69" s="174">
        <v>2495188420</v>
      </c>
      <c r="J69" s="174">
        <v>2114973542</v>
      </c>
      <c r="K69" s="20">
        <v>100</v>
      </c>
      <c r="L69" s="20">
        <v>100</v>
      </c>
      <c r="M69" s="21">
        <f t="shared" si="4"/>
        <v>0.11692448313477806</v>
      </c>
      <c r="N69" s="87">
        <v>9649</v>
      </c>
      <c r="O69" s="87">
        <v>9649</v>
      </c>
      <c r="P69" s="18">
        <v>100</v>
      </c>
      <c r="Q69" s="18">
        <f t="shared" si="1"/>
        <v>100</v>
      </c>
      <c r="R69" s="20">
        <v>2</v>
      </c>
      <c r="S69" s="12"/>
      <c r="T69" s="12"/>
      <c r="U69" s="12"/>
      <c r="V69" s="12"/>
      <c r="W69" s="12"/>
      <c r="X69" s="12"/>
      <c r="Y69" s="12"/>
      <c r="Z69" s="12"/>
      <c r="AA69" s="12"/>
    </row>
    <row r="70" spans="2:27" ht="75" customHeight="1" x14ac:dyDescent="0.25">
      <c r="B70" s="154" t="s">
        <v>722</v>
      </c>
      <c r="C70" s="140" t="s">
        <v>681</v>
      </c>
      <c r="D70" s="69" t="s">
        <v>28</v>
      </c>
      <c r="E70" s="96" t="s">
        <v>414</v>
      </c>
      <c r="F70" s="72">
        <v>1</v>
      </c>
      <c r="G70" s="72">
        <v>1</v>
      </c>
      <c r="H70" s="18">
        <f t="shared" si="0"/>
        <v>100</v>
      </c>
      <c r="I70" s="174">
        <v>100421000</v>
      </c>
      <c r="J70" s="174">
        <v>56425050</v>
      </c>
      <c r="K70" s="20">
        <v>100</v>
      </c>
      <c r="L70" s="20">
        <v>100</v>
      </c>
      <c r="M70" s="21">
        <f t="shared" si="4"/>
        <v>3.9886712875990367E-3</v>
      </c>
      <c r="N70" s="87">
        <v>4800</v>
      </c>
      <c r="O70" s="87">
        <v>4800</v>
      </c>
      <c r="P70" s="18">
        <v>100</v>
      </c>
      <c r="Q70" s="18">
        <f t="shared" si="1"/>
        <v>100</v>
      </c>
      <c r="R70" s="20">
        <v>2</v>
      </c>
      <c r="S70" s="12"/>
      <c r="T70" s="12"/>
      <c r="U70" s="12"/>
      <c r="V70" s="12"/>
      <c r="W70" s="12"/>
      <c r="X70" s="12"/>
      <c r="Y70" s="12"/>
      <c r="Z70" s="12"/>
      <c r="AA70" s="12"/>
    </row>
    <row r="71" spans="2:27" ht="75" customHeight="1" x14ac:dyDescent="0.25">
      <c r="B71" s="154" t="s">
        <v>722</v>
      </c>
      <c r="C71" s="140" t="s">
        <v>682</v>
      </c>
      <c r="D71" s="69" t="s">
        <v>71</v>
      </c>
      <c r="E71" s="96" t="s">
        <v>415</v>
      </c>
      <c r="F71" s="72">
        <v>650</v>
      </c>
      <c r="G71" s="72">
        <v>1809</v>
      </c>
      <c r="H71" s="18" t="str">
        <f t="shared" si="0"/>
        <v>100</v>
      </c>
      <c r="I71" s="174">
        <v>990000000</v>
      </c>
      <c r="J71" s="174">
        <v>823279195</v>
      </c>
      <c r="K71" s="20">
        <v>100</v>
      </c>
      <c r="L71" s="20">
        <v>100</v>
      </c>
      <c r="M71" s="21">
        <f t="shared" si="4"/>
        <v>3.9322298868992009E-2</v>
      </c>
      <c r="N71" s="87">
        <v>240</v>
      </c>
      <c r="O71" s="87">
        <v>240</v>
      </c>
      <c r="P71" s="18" t="s">
        <v>351</v>
      </c>
      <c r="Q71" s="18">
        <f t="shared" si="1"/>
        <v>100</v>
      </c>
      <c r="R71" s="20">
        <v>2</v>
      </c>
      <c r="S71" s="12"/>
      <c r="T71" s="12"/>
      <c r="U71" s="12"/>
      <c r="V71" s="12"/>
      <c r="W71" s="12"/>
      <c r="X71" s="12"/>
      <c r="Y71" s="12"/>
      <c r="Z71" s="12"/>
      <c r="AA71" s="12"/>
    </row>
    <row r="72" spans="2:27" ht="75" customHeight="1" thickBot="1" x14ac:dyDescent="0.3">
      <c r="B72" s="151" t="s">
        <v>722</v>
      </c>
      <c r="C72" s="139" t="s">
        <v>683</v>
      </c>
      <c r="D72" s="69" t="s">
        <v>71</v>
      </c>
      <c r="E72" s="97" t="s">
        <v>416</v>
      </c>
      <c r="F72" s="72">
        <v>0.25</v>
      </c>
      <c r="G72" s="72">
        <v>0.25</v>
      </c>
      <c r="H72" s="18">
        <f t="shared" si="0"/>
        <v>100</v>
      </c>
      <c r="I72" s="174">
        <v>1551020000</v>
      </c>
      <c r="J72" s="174">
        <v>795270365.84000003</v>
      </c>
      <c r="K72" s="20">
        <v>100</v>
      </c>
      <c r="L72" s="20">
        <v>100</v>
      </c>
      <c r="M72" s="21">
        <f t="shared" si="4"/>
        <v>6.1605729284630283E-2</v>
      </c>
      <c r="N72" s="87">
        <v>56</v>
      </c>
      <c r="O72" s="87">
        <v>56</v>
      </c>
      <c r="P72" s="18">
        <v>100</v>
      </c>
      <c r="Q72" s="18">
        <f t="shared" si="1"/>
        <v>100</v>
      </c>
      <c r="R72" s="20">
        <v>2</v>
      </c>
      <c r="S72" s="12"/>
      <c r="T72" s="12"/>
      <c r="U72" s="12"/>
      <c r="V72" s="12"/>
      <c r="W72" s="12"/>
      <c r="X72" s="12"/>
      <c r="Y72" s="12"/>
      <c r="Z72" s="12"/>
      <c r="AA72" s="12"/>
    </row>
    <row r="73" spans="2:27" ht="75" customHeight="1" x14ac:dyDescent="0.25">
      <c r="B73" s="156" t="s">
        <v>722</v>
      </c>
      <c r="C73" s="140" t="s">
        <v>684</v>
      </c>
      <c r="D73" s="69">
        <v>1</v>
      </c>
      <c r="E73" s="98" t="s">
        <v>417</v>
      </c>
      <c r="F73" s="72">
        <v>1</v>
      </c>
      <c r="G73" s="72">
        <v>0.52</v>
      </c>
      <c r="H73" s="18">
        <f t="shared" si="0"/>
        <v>52</v>
      </c>
      <c r="I73" s="174">
        <v>313700000</v>
      </c>
      <c r="J73" s="174">
        <v>216103333</v>
      </c>
      <c r="K73" s="20">
        <v>100</v>
      </c>
      <c r="L73" s="20">
        <v>100</v>
      </c>
      <c r="M73" s="21">
        <f t="shared" si="4"/>
        <v>9.4053426257503219E-3</v>
      </c>
      <c r="N73" s="87">
        <v>813971</v>
      </c>
      <c r="O73" s="87">
        <v>813971</v>
      </c>
      <c r="P73" s="18">
        <v>52</v>
      </c>
      <c r="Q73" s="18">
        <f t="shared" si="1"/>
        <v>76</v>
      </c>
      <c r="R73" s="20">
        <v>2</v>
      </c>
      <c r="S73" s="12"/>
      <c r="T73" s="12"/>
      <c r="U73" s="12"/>
      <c r="V73" s="12"/>
      <c r="W73" s="12"/>
      <c r="X73" s="12"/>
      <c r="Y73" s="12"/>
      <c r="Z73" s="12"/>
      <c r="AA73" s="12"/>
    </row>
    <row r="74" spans="2:27" ht="75" customHeight="1" x14ac:dyDescent="0.25">
      <c r="B74" s="151" t="s">
        <v>722</v>
      </c>
      <c r="C74" s="139" t="s">
        <v>685</v>
      </c>
      <c r="D74" s="69" t="s">
        <v>28</v>
      </c>
      <c r="E74" s="96" t="s">
        <v>418</v>
      </c>
      <c r="F74" s="72">
        <v>2843</v>
      </c>
      <c r="G74" s="72">
        <v>1236</v>
      </c>
      <c r="H74" s="18">
        <f t="shared" si="0"/>
        <v>43.475202251143159</v>
      </c>
      <c r="I74" s="174">
        <v>703413508</v>
      </c>
      <c r="J74" s="174">
        <v>393204176</v>
      </c>
      <c r="K74" s="20">
        <v>100</v>
      </c>
      <c r="L74" s="20">
        <v>100</v>
      </c>
      <c r="M74" s="21">
        <f t="shared" si="4"/>
        <v>2.1729443433577345E-2</v>
      </c>
      <c r="N74" s="87">
        <v>813971</v>
      </c>
      <c r="O74" s="87">
        <v>813971</v>
      </c>
      <c r="P74" s="18">
        <v>43.475202251143159</v>
      </c>
      <c r="Q74" s="18">
        <f t="shared" si="1"/>
        <v>71.737601125571587</v>
      </c>
      <c r="R74" s="20">
        <v>2</v>
      </c>
      <c r="S74" s="12"/>
      <c r="T74" s="12"/>
      <c r="U74" s="12"/>
      <c r="V74" s="12"/>
      <c r="W74" s="12"/>
      <c r="X74" s="12"/>
      <c r="Y74" s="12"/>
      <c r="Z74" s="12"/>
      <c r="AA74" s="12"/>
    </row>
    <row r="75" spans="2:27" ht="75" customHeight="1" x14ac:dyDescent="0.25">
      <c r="B75" s="154" t="s">
        <v>722</v>
      </c>
      <c r="C75" s="140" t="s">
        <v>685</v>
      </c>
      <c r="D75" s="69" t="s">
        <v>28</v>
      </c>
      <c r="E75" s="96" t="s">
        <v>419</v>
      </c>
      <c r="F75" s="72">
        <v>1</v>
      </c>
      <c r="G75" s="72">
        <v>0.4</v>
      </c>
      <c r="H75" s="18">
        <f t="shared" si="0"/>
        <v>40</v>
      </c>
      <c r="I75" s="174">
        <v>141070469</v>
      </c>
      <c r="J75" s="174" t="e">
        <v>#N/A</v>
      </c>
      <c r="K75" s="20">
        <v>100</v>
      </c>
      <c r="L75" s="20">
        <v>100</v>
      </c>
      <c r="M75" s="21" t="e">
        <f t="shared" si="4"/>
        <v>#N/A</v>
      </c>
      <c r="N75" s="87">
        <v>826713</v>
      </c>
      <c r="O75" s="87">
        <v>826713</v>
      </c>
      <c r="P75" s="18">
        <v>40</v>
      </c>
      <c r="Q75" s="18">
        <f t="shared" ref="Q75:Q138" si="5">IF(COUNTA(N75:P75)=3,IF(O75&gt;N75,(100+P75)/2,((O75/N75*100)+(P75))/2),"-")</f>
        <v>70</v>
      </c>
      <c r="R75" s="20">
        <v>2</v>
      </c>
      <c r="S75" s="12"/>
      <c r="T75" s="12"/>
      <c r="U75" s="12"/>
      <c r="V75" s="12"/>
      <c r="W75" s="12"/>
      <c r="X75" s="12"/>
      <c r="Y75" s="12"/>
      <c r="Z75" s="12"/>
      <c r="AA75" s="12"/>
    </row>
    <row r="76" spans="2:27" ht="75" customHeight="1" x14ac:dyDescent="0.25">
      <c r="B76" s="151" t="s">
        <v>722</v>
      </c>
      <c r="C76" s="139" t="s">
        <v>686</v>
      </c>
      <c r="D76" s="69">
        <v>1</v>
      </c>
      <c r="E76" s="96" t="s">
        <v>420</v>
      </c>
      <c r="F76" s="72">
        <v>1</v>
      </c>
      <c r="G76" s="72">
        <v>0.67</v>
      </c>
      <c r="H76" s="18">
        <f t="shared" ref="H76:H139" si="6">IF(G76&lt;&gt;0,IF(G76&gt;F76,"100",G76/F76*100),"-")</f>
        <v>67</v>
      </c>
      <c r="I76" s="174">
        <v>91500000</v>
      </c>
      <c r="J76" s="174">
        <v>60580000</v>
      </c>
      <c r="K76" s="20">
        <v>100</v>
      </c>
      <c r="L76" s="20">
        <v>100</v>
      </c>
      <c r="M76" s="21">
        <f t="shared" si="4"/>
        <v>3.6778281026335537E-3</v>
      </c>
      <c r="N76" s="87">
        <v>826713</v>
      </c>
      <c r="O76" s="87">
        <v>826713</v>
      </c>
      <c r="P76" s="18">
        <v>67</v>
      </c>
      <c r="Q76" s="18">
        <f t="shared" si="5"/>
        <v>83.5</v>
      </c>
      <c r="R76" s="20">
        <v>2</v>
      </c>
      <c r="S76" s="12"/>
      <c r="T76" s="12"/>
      <c r="U76" s="12"/>
      <c r="V76" s="12"/>
      <c r="W76" s="12"/>
      <c r="X76" s="12"/>
      <c r="Y76" s="12"/>
      <c r="Z76" s="12"/>
      <c r="AA76" s="12"/>
    </row>
    <row r="77" spans="2:27" ht="75" customHeight="1" x14ac:dyDescent="0.25">
      <c r="B77" s="151" t="s">
        <v>722</v>
      </c>
      <c r="C77" s="139" t="s">
        <v>686</v>
      </c>
      <c r="D77" s="69">
        <v>1</v>
      </c>
      <c r="E77" s="96" t="s">
        <v>421</v>
      </c>
      <c r="F77" s="72">
        <v>1</v>
      </c>
      <c r="G77" s="72">
        <v>0.55800000000000005</v>
      </c>
      <c r="H77" s="18">
        <f t="shared" si="6"/>
        <v>55.800000000000004</v>
      </c>
      <c r="I77" s="174">
        <v>259999999</v>
      </c>
      <c r="J77" s="174">
        <v>233019999</v>
      </c>
      <c r="K77" s="20">
        <v>100</v>
      </c>
      <c r="L77" s="20">
        <v>100</v>
      </c>
      <c r="M77" s="21">
        <f t="shared" si="4"/>
        <v>6.4297102261700722E-3</v>
      </c>
      <c r="N77" s="87">
        <v>831259</v>
      </c>
      <c r="O77" s="87">
        <v>831259</v>
      </c>
      <c r="P77" s="18">
        <v>55.800000000000004</v>
      </c>
      <c r="Q77" s="18">
        <f t="shared" si="5"/>
        <v>77.900000000000006</v>
      </c>
      <c r="R77" s="20">
        <v>2</v>
      </c>
      <c r="S77" s="12"/>
      <c r="T77" s="12"/>
      <c r="U77" s="12"/>
      <c r="V77" s="12"/>
      <c r="W77" s="12"/>
      <c r="X77" s="12"/>
      <c r="Y77" s="12"/>
      <c r="Z77" s="12"/>
      <c r="AA77" s="12"/>
    </row>
    <row r="78" spans="2:27" ht="75" customHeight="1" thickBot="1" x14ac:dyDescent="0.3">
      <c r="B78" s="151" t="s">
        <v>722</v>
      </c>
      <c r="C78" s="139" t="s">
        <v>685</v>
      </c>
      <c r="D78" s="69">
        <v>4</v>
      </c>
      <c r="E78" s="97" t="s">
        <v>422</v>
      </c>
      <c r="F78" s="72">
        <v>1</v>
      </c>
      <c r="G78" s="72">
        <v>1</v>
      </c>
      <c r="H78" s="18">
        <f t="shared" si="6"/>
        <v>100</v>
      </c>
      <c r="I78" s="174">
        <v>476987003</v>
      </c>
      <c r="J78" s="174">
        <v>412546045.58000004</v>
      </c>
      <c r="K78" s="20">
        <v>100</v>
      </c>
      <c r="L78" s="20">
        <v>100</v>
      </c>
      <c r="M78" s="21">
        <f t="shared" si="4"/>
        <v>2.190505598701525E-2</v>
      </c>
      <c r="N78" s="87">
        <v>826713</v>
      </c>
      <c r="O78" s="87">
        <v>826713</v>
      </c>
      <c r="P78" s="18">
        <v>100</v>
      </c>
      <c r="Q78" s="18">
        <f t="shared" si="5"/>
        <v>100</v>
      </c>
      <c r="R78" s="20">
        <v>2</v>
      </c>
      <c r="S78" s="12"/>
      <c r="T78" s="12"/>
      <c r="U78" s="12"/>
      <c r="V78" s="12"/>
      <c r="W78" s="12"/>
      <c r="X78" s="12"/>
      <c r="Y78" s="12"/>
      <c r="Z78" s="12"/>
      <c r="AA78" s="12"/>
    </row>
    <row r="79" spans="2:27" ht="75" customHeight="1" x14ac:dyDescent="0.25">
      <c r="B79" s="151" t="s">
        <v>722</v>
      </c>
      <c r="C79" s="139" t="s">
        <v>685</v>
      </c>
      <c r="D79" s="69">
        <v>0</v>
      </c>
      <c r="E79" s="98" t="s">
        <v>423</v>
      </c>
      <c r="F79" s="72">
        <v>0.5</v>
      </c>
      <c r="G79" s="72">
        <v>0.37</v>
      </c>
      <c r="H79" s="18">
        <f t="shared" si="6"/>
        <v>74</v>
      </c>
      <c r="I79" s="174">
        <v>72000000</v>
      </c>
      <c r="J79" s="174">
        <v>58545850</v>
      </c>
      <c r="K79" s="20">
        <v>100</v>
      </c>
      <c r="L79" s="20">
        <v>100</v>
      </c>
      <c r="M79" s="21">
        <f t="shared" si="4"/>
        <v>2.6025812822412075E-3</v>
      </c>
      <c r="N79" s="87">
        <v>826713</v>
      </c>
      <c r="O79" s="87">
        <v>826713</v>
      </c>
      <c r="P79" s="18">
        <v>74</v>
      </c>
      <c r="Q79" s="18">
        <f t="shared" si="5"/>
        <v>87</v>
      </c>
      <c r="R79" s="20">
        <v>2</v>
      </c>
      <c r="S79" s="12"/>
      <c r="T79" s="12"/>
      <c r="U79" s="12"/>
      <c r="V79" s="12"/>
      <c r="W79" s="12"/>
      <c r="X79" s="12"/>
      <c r="Y79" s="12"/>
      <c r="Z79" s="12"/>
      <c r="AA79" s="12"/>
    </row>
    <row r="80" spans="2:27" ht="75" customHeight="1" x14ac:dyDescent="0.25">
      <c r="B80" s="151" t="s">
        <v>722</v>
      </c>
      <c r="C80" s="139" t="s">
        <v>686</v>
      </c>
      <c r="D80" s="69">
        <v>19447</v>
      </c>
      <c r="E80" s="96" t="s">
        <v>424</v>
      </c>
      <c r="F80" s="72">
        <v>19447</v>
      </c>
      <c r="G80" s="72">
        <v>19447</v>
      </c>
      <c r="H80" s="18">
        <f t="shared" si="6"/>
        <v>100</v>
      </c>
      <c r="I80" s="174">
        <v>77000000</v>
      </c>
      <c r="J80" s="174">
        <v>45800000</v>
      </c>
      <c r="K80" s="20">
        <v>100</v>
      </c>
      <c r="L80" s="20">
        <v>100</v>
      </c>
      <c r="M80" s="21">
        <f t="shared" si="4"/>
        <v>3.0584010231438225E-3</v>
      </c>
      <c r="N80" s="87">
        <v>826713</v>
      </c>
      <c r="O80" s="87">
        <v>826713</v>
      </c>
      <c r="P80" s="18">
        <v>100</v>
      </c>
      <c r="Q80" s="18">
        <f t="shared" si="5"/>
        <v>100</v>
      </c>
      <c r="R80" s="20">
        <v>2</v>
      </c>
      <c r="S80" s="12"/>
      <c r="T80" s="12"/>
      <c r="U80" s="12"/>
      <c r="V80" s="12"/>
      <c r="W80" s="12"/>
      <c r="X80" s="12"/>
      <c r="Y80" s="12"/>
      <c r="Z80" s="12"/>
      <c r="AA80" s="12"/>
    </row>
    <row r="81" spans="2:27" ht="75" customHeight="1" x14ac:dyDescent="0.25">
      <c r="B81" s="151" t="s">
        <v>722</v>
      </c>
      <c r="C81" s="139" t="s">
        <v>687</v>
      </c>
      <c r="D81" s="69" t="s">
        <v>81</v>
      </c>
      <c r="E81" s="96" t="s">
        <v>425</v>
      </c>
      <c r="F81" s="72">
        <v>1800</v>
      </c>
      <c r="G81" s="72">
        <v>1800</v>
      </c>
      <c r="H81" s="18">
        <f t="shared" si="6"/>
        <v>100</v>
      </c>
      <c r="I81" s="174">
        <v>1199966950</v>
      </c>
      <c r="J81" s="174">
        <v>906327427.11999989</v>
      </c>
      <c r="K81" s="20">
        <v>100</v>
      </c>
      <c r="L81" s="20">
        <v>100</v>
      </c>
      <c r="M81" s="21">
        <f t="shared" si="4"/>
        <v>4.7662079839204834E-2</v>
      </c>
      <c r="N81" s="87">
        <v>826713</v>
      </c>
      <c r="O81" s="87">
        <v>826713</v>
      </c>
      <c r="P81" s="18">
        <v>100</v>
      </c>
      <c r="Q81" s="18">
        <f t="shared" si="5"/>
        <v>100</v>
      </c>
      <c r="R81" s="20">
        <v>2</v>
      </c>
      <c r="S81" s="12"/>
      <c r="T81" s="12"/>
      <c r="U81" s="12"/>
      <c r="V81" s="12"/>
      <c r="W81" s="12"/>
      <c r="X81" s="12"/>
      <c r="Y81" s="12"/>
      <c r="Z81" s="12"/>
      <c r="AA81" s="12"/>
    </row>
    <row r="82" spans="2:27" ht="75" customHeight="1" x14ac:dyDescent="0.25">
      <c r="B82" s="151" t="s">
        <v>722</v>
      </c>
      <c r="C82" s="139" t="s">
        <v>687</v>
      </c>
      <c r="D82" s="69" t="s">
        <v>81</v>
      </c>
      <c r="E82" s="96" t="s">
        <v>426</v>
      </c>
      <c r="F82" s="72">
        <v>50</v>
      </c>
      <c r="G82" s="72">
        <v>53</v>
      </c>
      <c r="H82" s="18" t="str">
        <f t="shared" si="6"/>
        <v>100</v>
      </c>
      <c r="I82" s="174">
        <v>291572933.32999998</v>
      </c>
      <c r="J82" s="174">
        <v>193803333.32999998</v>
      </c>
      <c r="K82" s="20">
        <v>100</v>
      </c>
      <c r="L82" s="20">
        <v>100</v>
      </c>
      <c r="M82" s="21">
        <f t="shared" si="4"/>
        <v>1.158112931970802E-2</v>
      </c>
      <c r="N82" s="87">
        <v>826713</v>
      </c>
      <c r="O82" s="87">
        <v>826713</v>
      </c>
      <c r="P82" s="18" t="s">
        <v>351</v>
      </c>
      <c r="Q82" s="18">
        <f t="shared" si="5"/>
        <v>100</v>
      </c>
      <c r="R82" s="20">
        <v>2</v>
      </c>
      <c r="S82" s="12"/>
      <c r="T82" s="12"/>
      <c r="U82" s="12"/>
      <c r="V82" s="12"/>
      <c r="W82" s="12"/>
      <c r="X82" s="12"/>
      <c r="Y82" s="12"/>
      <c r="Z82" s="12"/>
      <c r="AA82" s="12"/>
    </row>
    <row r="83" spans="2:27" ht="75" customHeight="1" x14ac:dyDescent="0.25">
      <c r="B83" s="151" t="s">
        <v>722</v>
      </c>
      <c r="C83" s="139" t="s">
        <v>687</v>
      </c>
      <c r="D83" s="69">
        <v>150</v>
      </c>
      <c r="E83" s="96" t="s">
        <v>427</v>
      </c>
      <c r="F83" s="72">
        <v>1</v>
      </c>
      <c r="G83" s="72">
        <v>1</v>
      </c>
      <c r="H83" s="18">
        <f t="shared" si="6"/>
        <v>100</v>
      </c>
      <c r="I83" s="174">
        <v>1870103639.9000001</v>
      </c>
      <c r="J83" s="174">
        <v>1694509474.9000001</v>
      </c>
      <c r="K83" s="20">
        <v>100</v>
      </c>
      <c r="L83" s="20">
        <v>100</v>
      </c>
      <c r="M83" s="21">
        <f t="shared" si="4"/>
        <v>8.1976817586033743E-2</v>
      </c>
      <c r="N83" s="87">
        <v>826713</v>
      </c>
      <c r="O83" s="87">
        <v>826713</v>
      </c>
      <c r="P83" s="18">
        <v>100</v>
      </c>
      <c r="Q83" s="18">
        <f t="shared" si="5"/>
        <v>100</v>
      </c>
      <c r="R83" s="20">
        <v>2</v>
      </c>
      <c r="S83" s="12"/>
      <c r="T83" s="12"/>
      <c r="U83" s="12"/>
      <c r="V83" s="12"/>
      <c r="W83" s="12"/>
      <c r="X83" s="12"/>
      <c r="Y83" s="12"/>
      <c r="Z83" s="12"/>
      <c r="AA83" s="12"/>
    </row>
    <row r="84" spans="2:27" ht="75" customHeight="1" thickBot="1" x14ac:dyDescent="0.3">
      <c r="B84" s="151" t="s">
        <v>722</v>
      </c>
      <c r="C84" s="139" t="s">
        <v>687</v>
      </c>
      <c r="D84" s="69">
        <v>4800</v>
      </c>
      <c r="E84" s="97" t="s">
        <v>428</v>
      </c>
      <c r="F84" s="72">
        <v>1200</v>
      </c>
      <c r="G84" s="72">
        <v>1200</v>
      </c>
      <c r="H84" s="18">
        <f t="shared" si="6"/>
        <v>100</v>
      </c>
      <c r="I84" s="174">
        <v>999440000</v>
      </c>
      <c r="J84" s="174">
        <v>597196075</v>
      </c>
      <c r="K84" s="20">
        <v>100</v>
      </c>
      <c r="L84" s="20">
        <v>100</v>
      </c>
      <c r="M84" s="21">
        <f t="shared" si="4"/>
        <v>3.969725089053068E-2</v>
      </c>
      <c r="N84" s="87">
        <v>826713</v>
      </c>
      <c r="O84" s="87">
        <v>826713</v>
      </c>
      <c r="P84" s="18">
        <v>100</v>
      </c>
      <c r="Q84" s="18">
        <f t="shared" si="5"/>
        <v>100</v>
      </c>
      <c r="R84" s="20">
        <v>2</v>
      </c>
      <c r="S84" s="12"/>
      <c r="T84" s="12"/>
      <c r="U84" s="12"/>
      <c r="V84" s="12"/>
      <c r="W84" s="12"/>
      <c r="X84" s="12"/>
      <c r="Y84" s="12"/>
      <c r="Z84" s="12"/>
      <c r="AA84" s="12"/>
    </row>
    <row r="85" spans="2:27" ht="75" customHeight="1" x14ac:dyDescent="0.25">
      <c r="B85" s="151" t="s">
        <v>722</v>
      </c>
      <c r="C85" s="139" t="s">
        <v>688</v>
      </c>
      <c r="D85" s="69">
        <v>12</v>
      </c>
      <c r="E85" s="98" t="s">
        <v>429</v>
      </c>
      <c r="F85" s="72">
        <v>2</v>
      </c>
      <c r="G85" s="72">
        <v>0</v>
      </c>
      <c r="H85" s="18" t="str">
        <f t="shared" si="6"/>
        <v>-</v>
      </c>
      <c r="I85" s="174">
        <v>223000000</v>
      </c>
      <c r="J85" s="174">
        <v>152620000</v>
      </c>
      <c r="K85" s="20">
        <v>100</v>
      </c>
      <c r="L85" s="20">
        <v>100</v>
      </c>
      <c r="M85" s="21">
        <v>0</v>
      </c>
      <c r="N85" s="87">
        <v>826713</v>
      </c>
      <c r="O85" s="87">
        <v>826713</v>
      </c>
      <c r="P85" s="18" t="s">
        <v>352</v>
      </c>
      <c r="Q85" s="18">
        <v>0</v>
      </c>
      <c r="R85" s="20">
        <v>2</v>
      </c>
      <c r="S85" s="12"/>
      <c r="T85" s="12"/>
      <c r="U85" s="12"/>
      <c r="V85" s="12"/>
      <c r="W85" s="12"/>
      <c r="X85" s="12"/>
      <c r="Y85" s="12"/>
      <c r="Z85" s="12"/>
      <c r="AA85" s="12"/>
    </row>
    <row r="86" spans="2:27" ht="75" customHeight="1" x14ac:dyDescent="0.25">
      <c r="B86" s="151" t="s">
        <v>722</v>
      </c>
      <c r="C86" s="139" t="s">
        <v>688</v>
      </c>
      <c r="D86" s="69">
        <v>3</v>
      </c>
      <c r="E86" s="96" t="s">
        <v>430</v>
      </c>
      <c r="F86" s="72">
        <v>3</v>
      </c>
      <c r="G86" s="72">
        <v>0</v>
      </c>
      <c r="H86" s="18" t="str">
        <f t="shared" si="6"/>
        <v>-</v>
      </c>
      <c r="I86" s="174">
        <v>908500000</v>
      </c>
      <c r="J86" s="174">
        <v>797361906</v>
      </c>
      <c r="K86" s="20">
        <v>100</v>
      </c>
      <c r="L86" s="20">
        <v>100</v>
      </c>
      <c r="M86" s="21">
        <v>0</v>
      </c>
      <c r="N86" s="87">
        <v>826713</v>
      </c>
      <c r="O86" s="87">
        <v>826713</v>
      </c>
      <c r="P86" s="18" t="s">
        <v>352</v>
      </c>
      <c r="Q86" s="18">
        <v>0</v>
      </c>
      <c r="R86" s="20">
        <v>2</v>
      </c>
      <c r="S86" s="12"/>
      <c r="T86" s="12"/>
      <c r="U86" s="12"/>
      <c r="V86" s="12"/>
      <c r="W86" s="12"/>
      <c r="X86" s="12"/>
      <c r="Y86" s="12"/>
      <c r="Z86" s="12"/>
      <c r="AA86" s="12"/>
    </row>
    <row r="87" spans="2:27" ht="75" customHeight="1" x14ac:dyDescent="0.25">
      <c r="B87" s="151" t="s">
        <v>722</v>
      </c>
      <c r="C87" s="139" t="s">
        <v>688</v>
      </c>
      <c r="D87" s="69" t="s">
        <v>28</v>
      </c>
      <c r="E87" s="96" t="s">
        <v>431</v>
      </c>
      <c r="F87" s="72">
        <v>240</v>
      </c>
      <c r="G87" s="72">
        <v>233</v>
      </c>
      <c r="H87" s="18">
        <f t="shared" si="6"/>
        <v>97.083333333333329</v>
      </c>
      <c r="I87" s="174">
        <v>805100000</v>
      </c>
      <c r="J87" s="174">
        <v>272258849</v>
      </c>
      <c r="K87" s="20">
        <v>100</v>
      </c>
      <c r="L87" s="20">
        <v>100</v>
      </c>
      <c r="M87" s="21">
        <f t="shared" si="4"/>
        <v>3.1978164464066129E-2</v>
      </c>
      <c r="N87" s="87">
        <v>826713</v>
      </c>
      <c r="O87" s="87">
        <v>826713</v>
      </c>
      <c r="P87" s="18">
        <v>97.083333333333329</v>
      </c>
      <c r="Q87" s="18">
        <f t="shared" si="5"/>
        <v>98.541666666666657</v>
      </c>
      <c r="R87" s="20">
        <v>2</v>
      </c>
      <c r="S87" s="12"/>
      <c r="T87" s="12"/>
      <c r="U87" s="12"/>
      <c r="V87" s="12"/>
      <c r="W87" s="12"/>
      <c r="X87" s="12"/>
      <c r="Y87" s="12"/>
      <c r="Z87" s="12"/>
      <c r="AA87" s="12"/>
    </row>
    <row r="88" spans="2:27" ht="75" customHeight="1" x14ac:dyDescent="0.25">
      <c r="B88" s="151" t="s">
        <v>722</v>
      </c>
      <c r="C88" s="139" t="s">
        <v>688</v>
      </c>
      <c r="D88" s="69">
        <v>12</v>
      </c>
      <c r="E88" s="96" t="s">
        <v>432</v>
      </c>
      <c r="F88" s="72">
        <v>2</v>
      </c>
      <c r="G88" s="72">
        <v>0</v>
      </c>
      <c r="H88" s="18" t="str">
        <f t="shared" si="6"/>
        <v>-</v>
      </c>
      <c r="I88" s="174">
        <v>849900000</v>
      </c>
      <c r="J88" s="174">
        <v>536026334</v>
      </c>
      <c r="K88" s="20">
        <v>100</v>
      </c>
      <c r="L88" s="20">
        <v>100</v>
      </c>
      <c r="M88" s="21">
        <v>0</v>
      </c>
      <c r="N88" s="87">
        <v>826713</v>
      </c>
      <c r="O88" s="87">
        <v>826713</v>
      </c>
      <c r="P88" s="18" t="s">
        <v>352</v>
      </c>
      <c r="Q88" s="18">
        <v>0</v>
      </c>
      <c r="R88" s="20">
        <v>2</v>
      </c>
      <c r="S88" s="12"/>
      <c r="T88" s="12"/>
      <c r="U88" s="12"/>
      <c r="V88" s="12"/>
      <c r="W88" s="12"/>
      <c r="X88" s="12"/>
      <c r="Y88" s="12"/>
      <c r="Z88" s="12"/>
      <c r="AA88" s="12"/>
    </row>
    <row r="89" spans="2:27" ht="75" customHeight="1" x14ac:dyDescent="0.25">
      <c r="B89" s="154" t="s">
        <v>722</v>
      </c>
      <c r="C89" s="140" t="s">
        <v>688</v>
      </c>
      <c r="D89" s="69">
        <v>1</v>
      </c>
      <c r="E89" s="96" t="s">
        <v>433</v>
      </c>
      <c r="F89" s="72">
        <v>0</v>
      </c>
      <c r="G89" s="72">
        <v>0</v>
      </c>
      <c r="H89" s="18" t="str">
        <f t="shared" si="6"/>
        <v>-</v>
      </c>
      <c r="I89" s="174">
        <v>1598710000</v>
      </c>
      <c r="J89" s="174">
        <v>1015055000</v>
      </c>
      <c r="K89" s="20">
        <v>100</v>
      </c>
      <c r="L89" s="20">
        <v>100</v>
      </c>
      <c r="M89" s="21">
        <v>0</v>
      </c>
      <c r="N89" s="87">
        <v>826713</v>
      </c>
      <c r="O89" s="87">
        <v>826713</v>
      </c>
      <c r="P89" s="18" t="s">
        <v>352</v>
      </c>
      <c r="Q89" s="18">
        <v>0</v>
      </c>
      <c r="R89" s="20">
        <v>2</v>
      </c>
      <c r="S89" s="12"/>
      <c r="T89" s="12"/>
      <c r="U89" s="12"/>
      <c r="V89" s="12"/>
      <c r="W89" s="12"/>
      <c r="X89" s="12"/>
      <c r="Y89" s="12"/>
      <c r="Z89" s="12"/>
      <c r="AA89" s="12"/>
    </row>
    <row r="90" spans="2:27" ht="75" customHeight="1" thickBot="1" x14ac:dyDescent="0.3">
      <c r="B90" s="151" t="s">
        <v>722</v>
      </c>
      <c r="C90" s="139" t="s">
        <v>688</v>
      </c>
      <c r="D90" s="69">
        <v>3</v>
      </c>
      <c r="E90" s="97" t="s">
        <v>434</v>
      </c>
      <c r="F90" s="72">
        <v>3</v>
      </c>
      <c r="G90" s="72">
        <v>0</v>
      </c>
      <c r="H90" s="18" t="str">
        <f t="shared" si="6"/>
        <v>-</v>
      </c>
      <c r="I90" s="174">
        <v>15000000</v>
      </c>
      <c r="J90" s="174">
        <v>7500000</v>
      </c>
      <c r="K90" s="20">
        <v>100</v>
      </c>
      <c r="L90" s="20">
        <v>100</v>
      </c>
      <c r="M90" s="21">
        <v>0</v>
      </c>
      <c r="N90" s="87">
        <v>826713</v>
      </c>
      <c r="O90" s="87">
        <v>826713</v>
      </c>
      <c r="P90" s="18" t="s">
        <v>352</v>
      </c>
      <c r="Q90" s="18">
        <v>0</v>
      </c>
      <c r="R90" s="20">
        <v>2</v>
      </c>
      <c r="S90" s="12"/>
      <c r="T90" s="12"/>
      <c r="U90" s="12"/>
      <c r="V90" s="12"/>
      <c r="W90" s="12"/>
      <c r="X90" s="12"/>
      <c r="Y90" s="12"/>
      <c r="Z90" s="12"/>
      <c r="AA90" s="12"/>
    </row>
    <row r="91" spans="2:27" ht="75" customHeight="1" x14ac:dyDescent="0.2">
      <c r="B91" s="151" t="s">
        <v>722</v>
      </c>
      <c r="C91" s="139" t="s">
        <v>688</v>
      </c>
      <c r="D91" s="69">
        <v>8</v>
      </c>
      <c r="E91" s="98" t="s">
        <v>435</v>
      </c>
      <c r="F91" s="72">
        <v>1</v>
      </c>
      <c r="G91" s="72">
        <v>1</v>
      </c>
      <c r="H91" s="18">
        <f t="shared" si="6"/>
        <v>100</v>
      </c>
      <c r="I91" s="19">
        <v>120000000</v>
      </c>
      <c r="J91" s="19">
        <v>120000000</v>
      </c>
      <c r="K91" s="20">
        <v>100</v>
      </c>
      <c r="L91" s="20">
        <v>100</v>
      </c>
      <c r="M91" s="21">
        <f t="shared" si="4"/>
        <v>4.766339256847516E-3</v>
      </c>
      <c r="N91" s="87">
        <v>826713</v>
      </c>
      <c r="O91" s="87">
        <v>826713</v>
      </c>
      <c r="P91" s="18">
        <v>100</v>
      </c>
      <c r="Q91" s="18">
        <f t="shared" si="5"/>
        <v>100</v>
      </c>
      <c r="R91" s="20">
        <v>2</v>
      </c>
      <c r="S91" s="12"/>
      <c r="T91" s="12"/>
      <c r="U91" s="12"/>
      <c r="V91" s="12"/>
      <c r="W91" s="12"/>
      <c r="X91" s="12"/>
      <c r="Y91" s="12"/>
      <c r="Z91" s="12"/>
      <c r="AA91" s="12"/>
    </row>
    <row r="92" spans="2:27" ht="75" customHeight="1" x14ac:dyDescent="0.25">
      <c r="B92" s="151" t="s">
        <v>722</v>
      </c>
      <c r="C92" s="139" t="s">
        <v>688</v>
      </c>
      <c r="D92" s="69" t="s">
        <v>88</v>
      </c>
      <c r="E92" s="96" t="s">
        <v>436</v>
      </c>
      <c r="F92" s="72">
        <v>0.99</v>
      </c>
      <c r="G92" s="72">
        <v>1.03</v>
      </c>
      <c r="H92" s="18" t="str">
        <f t="shared" si="6"/>
        <v>100</v>
      </c>
      <c r="I92" s="174">
        <v>261500000</v>
      </c>
      <c r="J92" s="174">
        <v>169797454</v>
      </c>
      <c r="K92" s="20">
        <v>100</v>
      </c>
      <c r="L92" s="20">
        <v>100</v>
      </c>
      <c r="M92" s="21">
        <f t="shared" si="4"/>
        <v>1.0386647630546877E-2</v>
      </c>
      <c r="N92" s="87">
        <v>826713</v>
      </c>
      <c r="O92" s="87">
        <v>826713</v>
      </c>
      <c r="P92" s="18" t="s">
        <v>351</v>
      </c>
      <c r="Q92" s="18">
        <f t="shared" si="5"/>
        <v>100</v>
      </c>
      <c r="R92" s="20">
        <v>2</v>
      </c>
      <c r="S92" s="12"/>
      <c r="T92" s="12"/>
      <c r="U92" s="12"/>
      <c r="V92" s="12"/>
      <c r="W92" s="12"/>
      <c r="X92" s="12"/>
      <c r="Y92" s="12"/>
      <c r="Z92" s="12"/>
      <c r="AA92" s="12"/>
    </row>
    <row r="93" spans="2:27" ht="75" customHeight="1" x14ac:dyDescent="0.25">
      <c r="B93" s="152" t="s">
        <v>723</v>
      </c>
      <c r="C93" s="138" t="s">
        <v>689</v>
      </c>
      <c r="D93" s="69">
        <v>1120</v>
      </c>
      <c r="E93" s="100" t="s">
        <v>437</v>
      </c>
      <c r="F93" s="72">
        <v>0.2</v>
      </c>
      <c r="G93" s="72">
        <v>0.25019999999999998</v>
      </c>
      <c r="H93" s="18" t="str">
        <f t="shared" si="6"/>
        <v>100</v>
      </c>
      <c r="I93" s="174">
        <v>631468666850.07007</v>
      </c>
      <c r="J93" s="174">
        <v>662301824919.21997</v>
      </c>
      <c r="K93" s="20">
        <v>100</v>
      </c>
      <c r="L93" s="20">
        <v>100</v>
      </c>
      <c r="M93" s="21">
        <f t="shared" ref="M93:M124" si="7">IF(ISERROR(G93/F93),"-",IF(AND((G93/(J93*L93))/(F93/(I93*K93))*100&gt;=0,(G93/(J93*L93))/(F93/(I93*K93))*100&lt;=120),(G93/(J93*L93))/(F93/(I93*K93))*100*(I93/SUM($I$11:$I$369)),100*(I93/SUM($I$11:$I$369))))</f>
        <v>29.916354787817642</v>
      </c>
      <c r="N93" s="87">
        <v>826713</v>
      </c>
      <c r="O93" s="87">
        <v>826713</v>
      </c>
      <c r="P93" s="18" t="s">
        <v>351</v>
      </c>
      <c r="Q93" s="18">
        <f t="shared" si="5"/>
        <v>100</v>
      </c>
      <c r="R93" s="20">
        <v>2</v>
      </c>
      <c r="S93" s="12"/>
      <c r="T93" s="12"/>
      <c r="U93" s="12"/>
      <c r="V93" s="12"/>
      <c r="W93" s="12"/>
      <c r="X93" s="12"/>
      <c r="Y93" s="12"/>
      <c r="Z93" s="12"/>
      <c r="AA93" s="12"/>
    </row>
    <row r="94" spans="2:27" ht="75" customHeight="1" x14ac:dyDescent="0.25">
      <c r="B94" s="152" t="s">
        <v>723</v>
      </c>
      <c r="C94" s="138" t="s">
        <v>689</v>
      </c>
      <c r="D94" s="69">
        <v>95</v>
      </c>
      <c r="E94" s="96" t="s">
        <v>438</v>
      </c>
      <c r="F94" s="72">
        <v>1</v>
      </c>
      <c r="G94" s="72">
        <v>1.0009999999999999</v>
      </c>
      <c r="H94" s="18" t="str">
        <f t="shared" si="6"/>
        <v>100</v>
      </c>
      <c r="I94" s="174">
        <v>699014366</v>
      </c>
      <c r="J94" s="174">
        <v>664852148.5</v>
      </c>
      <c r="K94" s="20">
        <v>100</v>
      </c>
      <c r="L94" s="20">
        <v>100</v>
      </c>
      <c r="M94" s="21">
        <f t="shared" si="7"/>
        <v>2.9220316037022919E-2</v>
      </c>
      <c r="N94" s="87">
        <v>826713</v>
      </c>
      <c r="O94" s="87">
        <v>826713</v>
      </c>
      <c r="P94" s="18" t="s">
        <v>351</v>
      </c>
      <c r="Q94" s="18">
        <f t="shared" si="5"/>
        <v>100</v>
      </c>
      <c r="R94" s="20">
        <v>2</v>
      </c>
      <c r="S94" s="12"/>
      <c r="T94" s="12"/>
      <c r="U94" s="12"/>
      <c r="V94" s="12"/>
      <c r="W94" s="12"/>
      <c r="X94" s="12"/>
      <c r="Y94" s="12"/>
      <c r="Z94" s="12"/>
      <c r="AA94" s="12"/>
    </row>
    <row r="95" spans="2:27" ht="75" customHeight="1" x14ac:dyDescent="0.25">
      <c r="B95" s="152" t="s">
        <v>723</v>
      </c>
      <c r="C95" s="138" t="s">
        <v>689</v>
      </c>
      <c r="D95" s="69">
        <v>4600</v>
      </c>
      <c r="E95" s="96" t="s">
        <v>439</v>
      </c>
      <c r="F95" s="72">
        <v>2408</v>
      </c>
      <c r="G95" s="72">
        <v>7687</v>
      </c>
      <c r="H95" s="18" t="str">
        <f t="shared" si="6"/>
        <v>100</v>
      </c>
      <c r="I95" s="174">
        <v>893069143.25</v>
      </c>
      <c r="J95" s="174">
        <v>880552477.25</v>
      </c>
      <c r="K95" s="20">
        <v>100</v>
      </c>
      <c r="L95" s="20">
        <v>100</v>
      </c>
      <c r="M95" s="21">
        <f t="shared" si="7"/>
        <v>3.5472254304597106E-2</v>
      </c>
      <c r="N95" s="87">
        <v>826713</v>
      </c>
      <c r="O95" s="87">
        <v>826713</v>
      </c>
      <c r="P95" s="18" t="s">
        <v>351</v>
      </c>
      <c r="Q95" s="18">
        <f t="shared" si="5"/>
        <v>100</v>
      </c>
      <c r="R95" s="20">
        <v>2</v>
      </c>
      <c r="S95" s="12"/>
      <c r="T95" s="12"/>
      <c r="U95" s="12"/>
      <c r="V95" s="12"/>
      <c r="W95" s="12"/>
      <c r="X95" s="12"/>
      <c r="Y95" s="12"/>
      <c r="Z95" s="12"/>
      <c r="AA95" s="12"/>
    </row>
    <row r="96" spans="2:27" ht="75" customHeight="1" thickBot="1" x14ac:dyDescent="0.3">
      <c r="B96" s="152" t="s">
        <v>723</v>
      </c>
      <c r="C96" s="138" t="s">
        <v>689</v>
      </c>
      <c r="D96" s="69">
        <v>0.8</v>
      </c>
      <c r="E96" s="97" t="s">
        <v>440</v>
      </c>
      <c r="F96" s="72">
        <v>0.3</v>
      </c>
      <c r="G96" s="72">
        <v>0.3</v>
      </c>
      <c r="H96" s="18">
        <f t="shared" si="6"/>
        <v>100</v>
      </c>
      <c r="I96" s="174">
        <v>565390616.5</v>
      </c>
      <c r="J96" s="174">
        <v>434908808.25</v>
      </c>
      <c r="K96" s="20">
        <v>100</v>
      </c>
      <c r="L96" s="20">
        <v>100</v>
      </c>
      <c r="M96" s="21">
        <f t="shared" si="7"/>
        <v>2.2457029090643073E-2</v>
      </c>
      <c r="N96" s="87">
        <v>826713</v>
      </c>
      <c r="O96" s="87">
        <v>826713</v>
      </c>
      <c r="P96" s="18">
        <v>100</v>
      </c>
      <c r="Q96" s="18">
        <f t="shared" si="5"/>
        <v>100</v>
      </c>
      <c r="R96" s="20">
        <v>2</v>
      </c>
      <c r="S96" s="12"/>
      <c r="T96" s="12"/>
      <c r="U96" s="12"/>
      <c r="V96" s="12"/>
      <c r="W96" s="12"/>
      <c r="X96" s="12"/>
      <c r="Y96" s="12"/>
      <c r="Z96" s="12"/>
      <c r="AA96" s="12"/>
    </row>
    <row r="97" spans="2:27" ht="75" customHeight="1" x14ac:dyDescent="0.25">
      <c r="B97" s="152" t="s">
        <v>723</v>
      </c>
      <c r="C97" s="138" t="s">
        <v>689</v>
      </c>
      <c r="D97" s="69">
        <v>0</v>
      </c>
      <c r="E97" s="98" t="s">
        <v>441</v>
      </c>
      <c r="F97" s="72">
        <v>0.2</v>
      </c>
      <c r="G97" s="72">
        <v>0.2</v>
      </c>
      <c r="H97" s="18">
        <f t="shared" si="6"/>
        <v>100</v>
      </c>
      <c r="I97" s="174">
        <v>2022291058.4200001</v>
      </c>
      <c r="J97" s="174">
        <v>1390359118.5</v>
      </c>
      <c r="K97" s="20">
        <v>100</v>
      </c>
      <c r="L97" s="20">
        <v>100</v>
      </c>
      <c r="M97" s="21">
        <f t="shared" si="7"/>
        <v>8.0324377170991335E-2</v>
      </c>
      <c r="N97" s="87">
        <v>826713</v>
      </c>
      <c r="O97" s="87">
        <v>826713</v>
      </c>
      <c r="P97" s="18">
        <v>100</v>
      </c>
      <c r="Q97" s="18">
        <f t="shared" si="5"/>
        <v>100</v>
      </c>
      <c r="R97" s="20">
        <v>2</v>
      </c>
      <c r="S97" s="12"/>
      <c r="T97" s="12"/>
      <c r="U97" s="12"/>
      <c r="V97" s="12"/>
      <c r="W97" s="12"/>
      <c r="X97" s="12"/>
      <c r="Y97" s="12"/>
      <c r="Z97" s="12"/>
      <c r="AA97" s="12"/>
    </row>
    <row r="98" spans="2:27" ht="75" customHeight="1" x14ac:dyDescent="0.25">
      <c r="B98" s="153" t="s">
        <v>723</v>
      </c>
      <c r="C98" s="141" t="s">
        <v>689</v>
      </c>
      <c r="D98" s="69">
        <v>0</v>
      </c>
      <c r="E98" s="96" t="s">
        <v>442</v>
      </c>
      <c r="F98" s="72">
        <v>2.5</v>
      </c>
      <c r="G98" s="72">
        <v>2.2200000000000002</v>
      </c>
      <c r="H98" s="18">
        <f t="shared" si="6"/>
        <v>88.800000000000011</v>
      </c>
      <c r="I98" s="174">
        <v>36806790480.660004</v>
      </c>
      <c r="J98" s="174">
        <v>18445359840.529999</v>
      </c>
      <c r="K98" s="20">
        <v>100</v>
      </c>
      <c r="L98" s="20">
        <v>100</v>
      </c>
      <c r="M98" s="21">
        <f t="shared" si="7"/>
        <v>1.4619470865544268</v>
      </c>
      <c r="N98" s="87">
        <v>826713</v>
      </c>
      <c r="O98" s="87">
        <v>826713</v>
      </c>
      <c r="P98" s="18">
        <v>88.800000000000011</v>
      </c>
      <c r="Q98" s="18">
        <f t="shared" si="5"/>
        <v>94.4</v>
      </c>
      <c r="R98" s="20">
        <v>2</v>
      </c>
      <c r="S98" s="12"/>
      <c r="T98" s="12"/>
      <c r="U98" s="12"/>
      <c r="V98" s="12"/>
      <c r="W98" s="12"/>
      <c r="X98" s="12"/>
      <c r="Y98" s="12"/>
      <c r="Z98" s="12"/>
      <c r="AA98" s="12"/>
    </row>
    <row r="99" spans="2:27" ht="75" customHeight="1" x14ac:dyDescent="0.25">
      <c r="B99" s="152" t="s">
        <v>723</v>
      </c>
      <c r="C99" s="138" t="s">
        <v>689</v>
      </c>
      <c r="D99" s="69">
        <v>0.2</v>
      </c>
      <c r="E99" s="96" t="s">
        <v>443</v>
      </c>
      <c r="F99" s="72">
        <v>0.2</v>
      </c>
      <c r="G99" s="72">
        <v>0.2</v>
      </c>
      <c r="H99" s="18">
        <f t="shared" si="6"/>
        <v>100</v>
      </c>
      <c r="I99" s="174">
        <v>250000000</v>
      </c>
      <c r="J99" s="174">
        <v>125000000</v>
      </c>
      <c r="K99" s="20">
        <v>100</v>
      </c>
      <c r="L99" s="20">
        <v>100</v>
      </c>
      <c r="M99" s="21">
        <f t="shared" si="7"/>
        <v>9.9298734517656584E-3</v>
      </c>
      <c r="N99" s="87">
        <v>826713</v>
      </c>
      <c r="O99" s="87">
        <v>826713</v>
      </c>
      <c r="P99" s="18">
        <v>100</v>
      </c>
      <c r="Q99" s="18">
        <f t="shared" si="5"/>
        <v>100</v>
      </c>
      <c r="R99" s="20">
        <v>2</v>
      </c>
      <c r="S99" s="12"/>
      <c r="T99" s="12"/>
      <c r="U99" s="12"/>
      <c r="V99" s="12"/>
      <c r="W99" s="12"/>
      <c r="X99" s="12"/>
      <c r="Y99" s="12"/>
      <c r="Z99" s="12"/>
      <c r="AA99" s="12"/>
    </row>
    <row r="100" spans="2:27" ht="75" customHeight="1" x14ac:dyDescent="0.25">
      <c r="B100" s="152" t="s">
        <v>723</v>
      </c>
      <c r="C100" s="138" t="s">
        <v>690</v>
      </c>
      <c r="D100" s="69">
        <v>1</v>
      </c>
      <c r="E100" s="96" t="s">
        <v>444</v>
      </c>
      <c r="F100" s="72">
        <v>0.2</v>
      </c>
      <c r="G100" s="72">
        <v>0.21</v>
      </c>
      <c r="H100" s="18" t="str">
        <f t="shared" si="6"/>
        <v>100</v>
      </c>
      <c r="I100" s="174">
        <v>779429183.25</v>
      </c>
      <c r="J100" s="174">
        <v>777008783.25</v>
      </c>
      <c r="K100" s="20">
        <v>100</v>
      </c>
      <c r="L100" s="20">
        <v>100</v>
      </c>
      <c r="M100" s="21">
        <f t="shared" si="7"/>
        <v>3.2607717606540396E-2</v>
      </c>
      <c r="N100" s="87">
        <v>826713</v>
      </c>
      <c r="O100" s="87">
        <v>826713</v>
      </c>
      <c r="P100" s="18" t="s">
        <v>351</v>
      </c>
      <c r="Q100" s="18">
        <f t="shared" si="5"/>
        <v>100</v>
      </c>
      <c r="R100" s="20">
        <v>2</v>
      </c>
      <c r="S100" s="12"/>
      <c r="T100" s="12"/>
      <c r="U100" s="12"/>
      <c r="V100" s="12"/>
      <c r="W100" s="12"/>
      <c r="X100" s="12"/>
      <c r="Y100" s="12"/>
      <c r="Z100" s="12"/>
      <c r="AA100" s="12"/>
    </row>
    <row r="101" spans="2:27" ht="75" customHeight="1" x14ac:dyDescent="0.25">
      <c r="B101" s="152" t="s">
        <v>723</v>
      </c>
      <c r="C101" s="138" t="s">
        <v>689</v>
      </c>
      <c r="D101" s="69">
        <v>1</v>
      </c>
      <c r="E101" s="96" t="s">
        <v>445</v>
      </c>
      <c r="F101" s="72">
        <v>1</v>
      </c>
      <c r="G101" s="72">
        <v>1</v>
      </c>
      <c r="H101" s="18">
        <f t="shared" si="6"/>
        <v>100</v>
      </c>
      <c r="I101" s="174">
        <v>6311651882.6100006</v>
      </c>
      <c r="J101" s="174">
        <v>5458221703.5</v>
      </c>
      <c r="K101" s="20">
        <v>100</v>
      </c>
      <c r="L101" s="20">
        <v>100</v>
      </c>
      <c r="M101" s="21">
        <f t="shared" si="7"/>
        <v>0.28989358703341772</v>
      </c>
      <c r="N101" s="87">
        <v>826713</v>
      </c>
      <c r="O101" s="87">
        <v>826713</v>
      </c>
      <c r="P101" s="18">
        <v>100</v>
      </c>
      <c r="Q101" s="18">
        <f t="shared" si="5"/>
        <v>100</v>
      </c>
      <c r="R101" s="20">
        <v>2</v>
      </c>
      <c r="S101" s="12"/>
      <c r="T101" s="12"/>
      <c r="U101" s="12"/>
      <c r="V101" s="12"/>
      <c r="W101" s="12"/>
      <c r="X101" s="12"/>
      <c r="Y101" s="12"/>
      <c r="Z101" s="12"/>
      <c r="AA101" s="12"/>
    </row>
    <row r="102" spans="2:27" ht="75" customHeight="1" x14ac:dyDescent="0.25">
      <c r="B102" s="152" t="s">
        <v>723</v>
      </c>
      <c r="C102" s="138" t="s">
        <v>689</v>
      </c>
      <c r="D102" s="69">
        <v>2000</v>
      </c>
      <c r="E102" s="96" t="s">
        <v>446</v>
      </c>
      <c r="F102" s="72">
        <v>450</v>
      </c>
      <c r="G102" s="72">
        <v>3405</v>
      </c>
      <c r="H102" s="18" t="str">
        <f t="shared" si="6"/>
        <v>100</v>
      </c>
      <c r="I102" s="174">
        <v>489745523</v>
      </c>
      <c r="J102" s="174">
        <v>442074417.75</v>
      </c>
      <c r="K102" s="20">
        <v>100</v>
      </c>
      <c r="L102" s="20">
        <v>100</v>
      </c>
      <c r="M102" s="21">
        <f t="shared" si="7"/>
        <v>1.9452444267835149E-2</v>
      </c>
      <c r="N102" s="87">
        <v>826713</v>
      </c>
      <c r="O102" s="87">
        <v>826713</v>
      </c>
      <c r="P102" s="18" t="s">
        <v>351</v>
      </c>
      <c r="Q102" s="18">
        <f t="shared" si="5"/>
        <v>100</v>
      </c>
      <c r="R102" s="20">
        <v>2</v>
      </c>
      <c r="S102" s="12"/>
      <c r="T102" s="12"/>
      <c r="U102" s="12"/>
      <c r="V102" s="12"/>
      <c r="W102" s="12"/>
      <c r="X102" s="12"/>
      <c r="Y102" s="12"/>
      <c r="Z102" s="12"/>
      <c r="AA102" s="12"/>
    </row>
    <row r="103" spans="2:27" ht="75" customHeight="1" thickBot="1" x14ac:dyDescent="0.3">
      <c r="B103" s="153" t="s">
        <v>723</v>
      </c>
      <c r="C103" s="141" t="s">
        <v>689</v>
      </c>
      <c r="D103" s="69">
        <v>0.8</v>
      </c>
      <c r="E103" s="97" t="s">
        <v>447</v>
      </c>
      <c r="F103" s="72">
        <v>0.34</v>
      </c>
      <c r="G103" s="72">
        <v>0.42</v>
      </c>
      <c r="H103" s="18" t="str">
        <f t="shared" si="6"/>
        <v>100</v>
      </c>
      <c r="I103" s="174">
        <v>1227544766</v>
      </c>
      <c r="J103" s="174">
        <v>1326134898</v>
      </c>
      <c r="K103" s="20">
        <v>100</v>
      </c>
      <c r="L103" s="20">
        <v>100</v>
      </c>
      <c r="M103" s="21">
        <f t="shared" si="7"/>
        <v>5.5752077133513107E-2</v>
      </c>
      <c r="N103" s="87">
        <v>826713</v>
      </c>
      <c r="O103" s="87">
        <v>826713</v>
      </c>
      <c r="P103" s="18" t="s">
        <v>351</v>
      </c>
      <c r="Q103" s="18">
        <f t="shared" si="5"/>
        <v>100</v>
      </c>
      <c r="R103" s="20">
        <v>2</v>
      </c>
      <c r="S103" s="12"/>
      <c r="T103" s="12"/>
      <c r="U103" s="12"/>
      <c r="V103" s="12"/>
      <c r="W103" s="12"/>
      <c r="X103" s="12"/>
      <c r="Y103" s="12"/>
      <c r="Z103" s="12"/>
      <c r="AA103" s="12"/>
    </row>
    <row r="104" spans="2:27" ht="75" customHeight="1" x14ac:dyDescent="0.25">
      <c r="B104" s="152" t="s">
        <v>723</v>
      </c>
      <c r="C104" s="138" t="s">
        <v>689</v>
      </c>
      <c r="D104" s="69">
        <v>0.85</v>
      </c>
      <c r="E104" s="98" t="s">
        <v>448</v>
      </c>
      <c r="F104" s="72">
        <v>0.38883952300000002</v>
      </c>
      <c r="G104" s="72">
        <v>0.40100000000000002</v>
      </c>
      <c r="H104" s="18" t="str">
        <f t="shared" si="6"/>
        <v>100</v>
      </c>
      <c r="I104" s="174">
        <v>633881000</v>
      </c>
      <c r="J104" s="174">
        <v>635345663</v>
      </c>
      <c r="K104" s="20">
        <v>100</v>
      </c>
      <c r="L104" s="20">
        <v>100</v>
      </c>
      <c r="M104" s="21">
        <f t="shared" si="7"/>
        <v>2.5904968894458778E-2</v>
      </c>
      <c r="N104" s="87">
        <v>826713</v>
      </c>
      <c r="O104" s="87">
        <v>826713</v>
      </c>
      <c r="P104" s="18" t="s">
        <v>351</v>
      </c>
      <c r="Q104" s="18">
        <f t="shared" si="5"/>
        <v>100</v>
      </c>
      <c r="R104" s="20">
        <v>2</v>
      </c>
      <c r="S104" s="12"/>
      <c r="T104" s="12"/>
      <c r="U104" s="12"/>
      <c r="V104" s="12"/>
      <c r="W104" s="12"/>
      <c r="X104" s="12"/>
      <c r="Y104" s="12"/>
      <c r="Z104" s="12"/>
      <c r="AA104" s="12"/>
    </row>
    <row r="105" spans="2:27" ht="75" customHeight="1" x14ac:dyDescent="0.25">
      <c r="B105" s="152" t="s">
        <v>723</v>
      </c>
      <c r="C105" s="138" t="s">
        <v>689</v>
      </c>
      <c r="D105" s="69">
        <v>0.85</v>
      </c>
      <c r="E105" s="96" t="s">
        <v>449</v>
      </c>
      <c r="F105" s="72">
        <v>0.30280000000000001</v>
      </c>
      <c r="G105" s="72">
        <v>0.29380000000000001</v>
      </c>
      <c r="H105" s="18">
        <f t="shared" si="6"/>
        <v>97.027741083223248</v>
      </c>
      <c r="I105" s="174">
        <v>602183109</v>
      </c>
      <c r="J105" s="174">
        <v>932668000</v>
      </c>
      <c r="K105" s="20">
        <v>100</v>
      </c>
      <c r="L105" s="20">
        <v>100</v>
      </c>
      <c r="M105" s="21">
        <f t="shared" si="7"/>
        <v>1.4984066388772088E-2</v>
      </c>
      <c r="N105" s="87">
        <v>826713</v>
      </c>
      <c r="O105" s="87">
        <v>826713</v>
      </c>
      <c r="P105" s="18">
        <v>97.027741083223248</v>
      </c>
      <c r="Q105" s="18">
        <f t="shared" si="5"/>
        <v>98.513870541611624</v>
      </c>
      <c r="R105" s="20">
        <v>2</v>
      </c>
      <c r="S105" s="12"/>
      <c r="T105" s="12"/>
      <c r="U105" s="12"/>
      <c r="V105" s="12"/>
      <c r="W105" s="12"/>
      <c r="X105" s="12"/>
      <c r="Y105" s="12"/>
      <c r="Z105" s="12"/>
      <c r="AA105" s="12"/>
    </row>
    <row r="106" spans="2:27" ht="75" customHeight="1" x14ac:dyDescent="0.25">
      <c r="B106" s="152" t="s">
        <v>723</v>
      </c>
      <c r="C106" s="138" t="s">
        <v>689</v>
      </c>
      <c r="D106" s="69">
        <v>0.85</v>
      </c>
      <c r="E106" s="96" t="s">
        <v>450</v>
      </c>
      <c r="F106" s="72">
        <v>0.41499999999999998</v>
      </c>
      <c r="G106" s="72">
        <v>0.499</v>
      </c>
      <c r="H106" s="18" t="str">
        <f t="shared" si="6"/>
        <v>100</v>
      </c>
      <c r="I106" s="174">
        <v>3154709901.2600002</v>
      </c>
      <c r="J106" s="174">
        <v>3310494202</v>
      </c>
      <c r="K106" s="20">
        <v>100</v>
      </c>
      <c r="L106" s="20">
        <v>100</v>
      </c>
      <c r="M106" s="21">
        <f t="shared" si="7"/>
        <v>0.14357610920826469</v>
      </c>
      <c r="N106" s="87">
        <v>826713</v>
      </c>
      <c r="O106" s="87">
        <v>826713</v>
      </c>
      <c r="P106" s="18" t="s">
        <v>351</v>
      </c>
      <c r="Q106" s="18">
        <f t="shared" si="5"/>
        <v>100</v>
      </c>
      <c r="R106" s="20">
        <v>2</v>
      </c>
      <c r="S106" s="12"/>
      <c r="T106" s="12"/>
      <c r="U106" s="12"/>
      <c r="V106" s="12"/>
      <c r="W106" s="12"/>
      <c r="X106" s="12"/>
      <c r="Y106" s="12"/>
      <c r="Z106" s="12"/>
      <c r="AA106" s="12"/>
    </row>
    <row r="107" spans="2:27" ht="75" customHeight="1" x14ac:dyDescent="0.25">
      <c r="B107" s="152" t="s">
        <v>723</v>
      </c>
      <c r="C107" s="138" t="s">
        <v>689</v>
      </c>
      <c r="D107" s="69">
        <v>45200</v>
      </c>
      <c r="E107" s="96" t="s">
        <v>451</v>
      </c>
      <c r="F107" s="72">
        <v>11300</v>
      </c>
      <c r="G107" s="72">
        <v>14431</v>
      </c>
      <c r="H107" s="18" t="str">
        <f t="shared" si="6"/>
        <v>100</v>
      </c>
      <c r="I107" s="174">
        <v>491940382.07999998</v>
      </c>
      <c r="J107" s="174">
        <v>860047629.91000009</v>
      </c>
      <c r="K107" s="20">
        <v>100</v>
      </c>
      <c r="L107" s="20">
        <v>100</v>
      </c>
      <c r="M107" s="21">
        <f t="shared" si="7"/>
        <v>1.4273291427256727E-2</v>
      </c>
      <c r="N107" s="87">
        <v>2273</v>
      </c>
      <c r="O107" s="87">
        <v>2273</v>
      </c>
      <c r="P107" s="18" t="s">
        <v>351</v>
      </c>
      <c r="Q107" s="18">
        <f t="shared" si="5"/>
        <v>100</v>
      </c>
      <c r="R107" s="20">
        <v>2</v>
      </c>
      <c r="S107" s="12"/>
      <c r="T107" s="12"/>
      <c r="U107" s="12"/>
      <c r="V107" s="12"/>
      <c r="W107" s="12"/>
      <c r="X107" s="12"/>
      <c r="Y107" s="12"/>
      <c r="Z107" s="12"/>
      <c r="AA107" s="12"/>
    </row>
    <row r="108" spans="2:27" ht="75" customHeight="1" x14ac:dyDescent="0.25">
      <c r="B108" s="153" t="s">
        <v>723</v>
      </c>
      <c r="C108" s="141" t="s">
        <v>689</v>
      </c>
      <c r="D108" s="69">
        <v>10480</v>
      </c>
      <c r="E108" s="96" t="s">
        <v>452</v>
      </c>
      <c r="F108" s="72">
        <v>3829</v>
      </c>
      <c r="G108" s="72">
        <v>7839</v>
      </c>
      <c r="H108" s="18" t="str">
        <f t="shared" si="6"/>
        <v>100</v>
      </c>
      <c r="I108" s="174">
        <v>1365999936.8800001</v>
      </c>
      <c r="J108" s="174">
        <v>1131244968.4400001</v>
      </c>
      <c r="K108" s="20">
        <v>100</v>
      </c>
      <c r="L108" s="20">
        <v>100</v>
      </c>
      <c r="M108" s="21">
        <f t="shared" si="7"/>
        <v>5.4256826033353113E-2</v>
      </c>
      <c r="N108" s="87">
        <v>826713</v>
      </c>
      <c r="O108" s="87">
        <v>826713</v>
      </c>
      <c r="P108" s="18" t="s">
        <v>351</v>
      </c>
      <c r="Q108" s="18">
        <f t="shared" si="5"/>
        <v>100</v>
      </c>
      <c r="R108" s="20">
        <v>2</v>
      </c>
      <c r="S108" s="12"/>
      <c r="T108" s="12"/>
      <c r="U108" s="12"/>
      <c r="V108" s="12"/>
      <c r="W108" s="12"/>
      <c r="X108" s="12"/>
      <c r="Y108" s="12"/>
      <c r="Z108" s="12"/>
      <c r="AA108" s="12"/>
    </row>
    <row r="109" spans="2:27" ht="75" customHeight="1" thickBot="1" x14ac:dyDescent="0.3">
      <c r="B109" s="153" t="s">
        <v>723</v>
      </c>
      <c r="C109" s="141" t="s">
        <v>689</v>
      </c>
      <c r="D109" s="69">
        <v>10752</v>
      </c>
      <c r="E109" s="97" t="s">
        <v>453</v>
      </c>
      <c r="F109" s="72">
        <v>2900</v>
      </c>
      <c r="G109" s="72">
        <v>5108</v>
      </c>
      <c r="H109" s="18" t="str">
        <f t="shared" si="6"/>
        <v>100</v>
      </c>
      <c r="I109" s="174">
        <v>919995970.38</v>
      </c>
      <c r="J109" s="174">
        <v>814588651.19000006</v>
      </c>
      <c r="K109" s="20">
        <v>100</v>
      </c>
      <c r="L109" s="20">
        <v>100</v>
      </c>
      <c r="M109" s="21">
        <f t="shared" si="7"/>
        <v>3.6541774248030984E-2</v>
      </c>
      <c r="N109" s="87">
        <v>826713</v>
      </c>
      <c r="O109" s="87">
        <v>826713</v>
      </c>
      <c r="P109" s="18" t="s">
        <v>351</v>
      </c>
      <c r="Q109" s="18">
        <f t="shared" si="5"/>
        <v>100</v>
      </c>
      <c r="R109" s="20">
        <v>2</v>
      </c>
      <c r="S109" s="12"/>
      <c r="T109" s="12"/>
      <c r="U109" s="12"/>
      <c r="V109" s="12"/>
      <c r="W109" s="12"/>
      <c r="X109" s="12"/>
      <c r="Y109" s="12"/>
      <c r="Z109" s="12"/>
      <c r="AA109" s="12"/>
    </row>
    <row r="110" spans="2:27" ht="75" customHeight="1" x14ac:dyDescent="0.25">
      <c r="B110" s="153" t="s">
        <v>723</v>
      </c>
      <c r="C110" s="141" t="s">
        <v>689</v>
      </c>
      <c r="D110" s="69">
        <v>1340</v>
      </c>
      <c r="E110" s="98" t="s">
        <v>454</v>
      </c>
      <c r="F110" s="72">
        <v>450</v>
      </c>
      <c r="G110" s="72">
        <v>1130</v>
      </c>
      <c r="H110" s="18" t="str">
        <f t="shared" si="6"/>
        <v>100</v>
      </c>
      <c r="I110" s="174">
        <v>1333253037.3800001</v>
      </c>
      <c r="J110" s="174">
        <v>1432860101.6900001</v>
      </c>
      <c r="K110" s="20">
        <v>100</v>
      </c>
      <c r="L110" s="20">
        <v>100</v>
      </c>
      <c r="M110" s="21">
        <f t="shared" si="7"/>
        <v>5.295613576146236E-2</v>
      </c>
      <c r="N110" s="87">
        <v>413357</v>
      </c>
      <c r="O110" s="87">
        <v>413357</v>
      </c>
      <c r="P110" s="18" t="s">
        <v>351</v>
      </c>
      <c r="Q110" s="18">
        <f t="shared" si="5"/>
        <v>100</v>
      </c>
      <c r="R110" s="20">
        <v>2</v>
      </c>
      <c r="S110" s="12"/>
      <c r="T110" s="12"/>
      <c r="U110" s="12"/>
      <c r="V110" s="12"/>
      <c r="W110" s="12"/>
      <c r="X110" s="12"/>
      <c r="Y110" s="12"/>
      <c r="Z110" s="12"/>
      <c r="AA110" s="12"/>
    </row>
    <row r="111" spans="2:27" ht="75" customHeight="1" x14ac:dyDescent="0.25">
      <c r="B111" s="153" t="s">
        <v>723</v>
      </c>
      <c r="C111" s="141" t="s">
        <v>689</v>
      </c>
      <c r="D111" s="69">
        <v>8000</v>
      </c>
      <c r="E111" s="96" t="s">
        <v>455</v>
      </c>
      <c r="F111" s="72">
        <v>2500</v>
      </c>
      <c r="G111" s="72">
        <v>85094</v>
      </c>
      <c r="H111" s="18" t="str">
        <f t="shared" si="6"/>
        <v>100</v>
      </c>
      <c r="I111" s="174">
        <v>389702537.38</v>
      </c>
      <c r="J111" s="174">
        <v>277946268.69</v>
      </c>
      <c r="K111" s="20">
        <v>100</v>
      </c>
      <c r="L111" s="20">
        <v>100</v>
      </c>
      <c r="M111" s="21">
        <f t="shared" si="7"/>
        <v>1.5478787520061503E-2</v>
      </c>
      <c r="N111" s="87">
        <v>415630</v>
      </c>
      <c r="O111" s="87">
        <v>415630</v>
      </c>
      <c r="P111" s="18" t="s">
        <v>351</v>
      </c>
      <c r="Q111" s="18">
        <f t="shared" si="5"/>
        <v>100</v>
      </c>
      <c r="R111" s="20">
        <v>2</v>
      </c>
      <c r="S111" s="12"/>
      <c r="T111" s="12"/>
      <c r="U111" s="12"/>
      <c r="V111" s="12"/>
      <c r="W111" s="12"/>
      <c r="X111" s="12"/>
      <c r="Y111" s="12"/>
      <c r="Z111" s="12"/>
      <c r="AA111" s="12"/>
    </row>
    <row r="112" spans="2:27" ht="75" customHeight="1" x14ac:dyDescent="0.25">
      <c r="B112" s="153" t="s">
        <v>723</v>
      </c>
      <c r="C112" s="141" t="s">
        <v>689</v>
      </c>
      <c r="D112" s="69">
        <v>0.85</v>
      </c>
      <c r="E112" s="96" t="s">
        <v>456</v>
      </c>
      <c r="F112" s="72">
        <v>0.3</v>
      </c>
      <c r="G112" s="72">
        <v>0.375</v>
      </c>
      <c r="H112" s="18" t="str">
        <f t="shared" si="6"/>
        <v>100</v>
      </c>
      <c r="I112" s="174">
        <v>3418847522</v>
      </c>
      <c r="J112" s="174">
        <v>3558977357.5100002</v>
      </c>
      <c r="K112" s="20">
        <v>100</v>
      </c>
      <c r="L112" s="20">
        <v>100</v>
      </c>
      <c r="M112" s="21">
        <f t="shared" si="7"/>
        <v>0.13579489297737043</v>
      </c>
      <c r="N112" s="87">
        <v>20000</v>
      </c>
      <c r="O112" s="87">
        <v>20000</v>
      </c>
      <c r="P112" s="18" t="s">
        <v>351</v>
      </c>
      <c r="Q112" s="18">
        <f t="shared" si="5"/>
        <v>100</v>
      </c>
      <c r="R112" s="20">
        <v>2</v>
      </c>
      <c r="S112" s="12"/>
      <c r="T112" s="12"/>
      <c r="U112" s="12"/>
      <c r="V112" s="12"/>
      <c r="W112" s="12"/>
      <c r="X112" s="12"/>
      <c r="Y112" s="12"/>
      <c r="Z112" s="12"/>
      <c r="AA112" s="12"/>
    </row>
    <row r="113" spans="2:27" ht="75" customHeight="1" x14ac:dyDescent="0.25">
      <c r="B113" s="152" t="s">
        <v>723</v>
      </c>
      <c r="C113" s="138" t="s">
        <v>689</v>
      </c>
      <c r="D113" s="69">
        <v>8000</v>
      </c>
      <c r="E113" s="96" t="s">
        <v>457</v>
      </c>
      <c r="F113" s="72">
        <v>3500</v>
      </c>
      <c r="G113" s="72">
        <v>67221</v>
      </c>
      <c r="H113" s="18" t="str">
        <f t="shared" si="6"/>
        <v>100</v>
      </c>
      <c r="I113" s="174">
        <v>672601970.66000009</v>
      </c>
      <c r="J113" s="174">
        <v>577413151.33000004</v>
      </c>
      <c r="K113" s="20">
        <v>100</v>
      </c>
      <c r="L113" s="20">
        <v>100</v>
      </c>
      <c r="M113" s="21">
        <f t="shared" si="7"/>
        <v>2.6715409808247992E-2</v>
      </c>
      <c r="N113" s="87">
        <v>1240</v>
      </c>
      <c r="O113" s="87">
        <v>1240</v>
      </c>
      <c r="P113" s="18" t="s">
        <v>351</v>
      </c>
      <c r="Q113" s="18">
        <f t="shared" si="5"/>
        <v>100</v>
      </c>
      <c r="R113" s="20">
        <v>2</v>
      </c>
      <c r="S113" s="12"/>
      <c r="T113" s="12"/>
      <c r="U113" s="12"/>
      <c r="V113" s="12"/>
      <c r="W113" s="12"/>
      <c r="X113" s="12"/>
      <c r="Y113" s="12"/>
      <c r="Z113" s="12"/>
      <c r="AA113" s="12"/>
    </row>
    <row r="114" spans="2:27" ht="75" customHeight="1" thickBot="1" x14ac:dyDescent="0.3">
      <c r="B114" s="153" t="s">
        <v>723</v>
      </c>
      <c r="C114" s="141" t="s">
        <v>689</v>
      </c>
      <c r="D114" s="69">
        <v>0.85</v>
      </c>
      <c r="E114" s="97" t="s">
        <v>458</v>
      </c>
      <c r="F114" s="72">
        <v>0.30599999999999999</v>
      </c>
      <c r="G114" s="72">
        <v>0.315</v>
      </c>
      <c r="H114" s="18" t="str">
        <f t="shared" si="6"/>
        <v>100</v>
      </c>
      <c r="I114" s="174">
        <v>2023068761.3399999</v>
      </c>
      <c r="J114" s="174">
        <v>1810570311.6700001</v>
      </c>
      <c r="K114" s="20">
        <v>100</v>
      </c>
      <c r="L114" s="20">
        <v>100</v>
      </c>
      <c r="M114" s="21">
        <f t="shared" si="7"/>
        <v>9.2426972087490442E-2</v>
      </c>
      <c r="N114" s="87">
        <v>500</v>
      </c>
      <c r="O114" s="87">
        <v>500</v>
      </c>
      <c r="P114" s="18" t="s">
        <v>351</v>
      </c>
      <c r="Q114" s="18">
        <f t="shared" si="5"/>
        <v>100</v>
      </c>
      <c r="R114" s="20">
        <v>2</v>
      </c>
      <c r="S114" s="12"/>
      <c r="T114" s="12"/>
      <c r="U114" s="12"/>
      <c r="V114" s="12"/>
      <c r="W114" s="12"/>
      <c r="X114" s="12"/>
      <c r="Y114" s="12"/>
      <c r="Z114" s="12"/>
      <c r="AA114" s="12"/>
    </row>
    <row r="115" spans="2:27" ht="75" customHeight="1" thickBot="1" x14ac:dyDescent="0.3">
      <c r="B115" s="152" t="s">
        <v>723</v>
      </c>
      <c r="C115" s="138" t="s">
        <v>689</v>
      </c>
      <c r="D115" s="69">
        <v>85</v>
      </c>
      <c r="E115" s="101" t="s">
        <v>459</v>
      </c>
      <c r="F115" s="72">
        <v>0.3</v>
      </c>
      <c r="G115" s="72">
        <v>0.32</v>
      </c>
      <c r="H115" s="18" t="str">
        <f t="shared" si="6"/>
        <v>100</v>
      </c>
      <c r="I115" s="174">
        <v>404260874.75999999</v>
      </c>
      <c r="J115" s="174">
        <v>505079603.37</v>
      </c>
      <c r="K115" s="20">
        <v>100</v>
      </c>
      <c r="L115" s="20">
        <v>100</v>
      </c>
      <c r="M115" s="21">
        <f t="shared" si="7"/>
        <v>1.3708692055724928E-2</v>
      </c>
      <c r="N115" s="87">
        <v>831259</v>
      </c>
      <c r="O115" s="87">
        <v>831259</v>
      </c>
      <c r="P115" s="18" t="s">
        <v>351</v>
      </c>
      <c r="Q115" s="18">
        <f t="shared" si="5"/>
        <v>100</v>
      </c>
      <c r="R115" s="20">
        <v>2</v>
      </c>
      <c r="S115" s="12"/>
      <c r="T115" s="12"/>
      <c r="U115" s="12"/>
      <c r="V115" s="12"/>
      <c r="W115" s="12"/>
      <c r="X115" s="12"/>
      <c r="Y115" s="12"/>
      <c r="Z115" s="12"/>
      <c r="AA115" s="12"/>
    </row>
    <row r="116" spans="2:27" ht="75" customHeight="1" x14ac:dyDescent="0.25">
      <c r="B116" s="152" t="s">
        <v>723</v>
      </c>
      <c r="C116" s="138" t="s">
        <v>689</v>
      </c>
      <c r="D116" s="69">
        <v>1630</v>
      </c>
      <c r="E116" s="98" t="s">
        <v>460</v>
      </c>
      <c r="F116" s="72">
        <v>1231</v>
      </c>
      <c r="G116" s="72">
        <v>8881</v>
      </c>
      <c r="H116" s="18" t="str">
        <f t="shared" si="6"/>
        <v>100</v>
      </c>
      <c r="I116" s="174">
        <v>297817413.84000003</v>
      </c>
      <c r="J116" s="174">
        <v>525154981.42000002</v>
      </c>
      <c r="K116" s="20">
        <v>100</v>
      </c>
      <c r="L116" s="20">
        <v>100</v>
      </c>
      <c r="M116" s="21">
        <f t="shared" si="7"/>
        <v>1.1829156924653292E-2</v>
      </c>
      <c r="N116" s="87">
        <v>831259</v>
      </c>
      <c r="O116" s="87">
        <v>831259</v>
      </c>
      <c r="P116" s="18" t="s">
        <v>351</v>
      </c>
      <c r="Q116" s="18">
        <f t="shared" si="5"/>
        <v>100</v>
      </c>
      <c r="R116" s="20">
        <v>2</v>
      </c>
      <c r="S116" s="12"/>
      <c r="T116" s="12"/>
      <c r="U116" s="12"/>
      <c r="V116" s="12"/>
      <c r="W116" s="12"/>
      <c r="X116" s="12"/>
      <c r="Y116" s="12"/>
      <c r="Z116" s="12"/>
      <c r="AA116" s="12"/>
    </row>
    <row r="117" spans="2:27" ht="75" customHeight="1" x14ac:dyDescent="0.25">
      <c r="B117" s="153" t="s">
        <v>723</v>
      </c>
      <c r="C117" s="141" t="s">
        <v>691</v>
      </c>
      <c r="D117" s="69">
        <v>85</v>
      </c>
      <c r="E117" s="96" t="s">
        <v>461</v>
      </c>
      <c r="F117" s="72">
        <v>0.33900000000000002</v>
      </c>
      <c r="G117" s="72">
        <v>0.32900000000000001</v>
      </c>
      <c r="H117" s="18">
        <f t="shared" si="6"/>
        <v>97.050147492625371</v>
      </c>
      <c r="I117" s="174">
        <v>1313776642</v>
      </c>
      <c r="J117" s="174">
        <v>1324196137</v>
      </c>
      <c r="K117" s="20">
        <v>100</v>
      </c>
      <c r="L117" s="20">
        <v>100</v>
      </c>
      <c r="M117" s="21">
        <f t="shared" si="7"/>
        <v>5.0244746634679156E-2</v>
      </c>
      <c r="N117" s="87">
        <v>831259</v>
      </c>
      <c r="O117" s="87">
        <v>831259</v>
      </c>
      <c r="P117" s="18">
        <v>97.050147492625371</v>
      </c>
      <c r="Q117" s="18">
        <f t="shared" si="5"/>
        <v>98.525073746312685</v>
      </c>
      <c r="R117" s="20">
        <v>2</v>
      </c>
      <c r="S117" s="12"/>
      <c r="T117" s="12"/>
      <c r="U117" s="12"/>
      <c r="V117" s="12"/>
      <c r="W117" s="12"/>
      <c r="X117" s="12"/>
      <c r="Y117" s="12"/>
      <c r="Z117" s="12"/>
      <c r="AA117" s="12"/>
    </row>
    <row r="118" spans="2:27" ht="75" customHeight="1" x14ac:dyDescent="0.25">
      <c r="B118" s="152" t="s">
        <v>723</v>
      </c>
      <c r="C118" s="138" t="s">
        <v>691</v>
      </c>
      <c r="D118" s="69">
        <v>18000</v>
      </c>
      <c r="E118" s="96" t="s">
        <v>462</v>
      </c>
      <c r="F118" s="72">
        <v>8000</v>
      </c>
      <c r="G118" s="72">
        <v>28182</v>
      </c>
      <c r="H118" s="18" t="str">
        <f t="shared" si="6"/>
        <v>100</v>
      </c>
      <c r="I118" s="174">
        <v>414464603</v>
      </c>
      <c r="J118" s="174">
        <v>735722468.5</v>
      </c>
      <c r="K118" s="20">
        <v>100</v>
      </c>
      <c r="L118" s="20">
        <v>100</v>
      </c>
      <c r="M118" s="21">
        <f t="shared" si="7"/>
        <v>1.6462324232105172E-2</v>
      </c>
      <c r="N118" s="87">
        <v>831259</v>
      </c>
      <c r="O118" s="87">
        <v>831259</v>
      </c>
      <c r="P118" s="18" t="s">
        <v>351</v>
      </c>
      <c r="Q118" s="18">
        <f t="shared" si="5"/>
        <v>100</v>
      </c>
      <c r="R118" s="20">
        <v>2</v>
      </c>
      <c r="S118" s="12"/>
      <c r="T118" s="12"/>
      <c r="U118" s="12"/>
      <c r="V118" s="12"/>
      <c r="W118" s="12"/>
      <c r="X118" s="12"/>
      <c r="Y118" s="12"/>
      <c r="Z118" s="12"/>
      <c r="AA118" s="12"/>
    </row>
    <row r="119" spans="2:27" ht="75" customHeight="1" x14ac:dyDescent="0.25">
      <c r="B119" s="153" t="s">
        <v>723</v>
      </c>
      <c r="C119" s="141" t="s">
        <v>692</v>
      </c>
      <c r="D119" s="69">
        <v>0.85</v>
      </c>
      <c r="E119" s="96" t="s">
        <v>463</v>
      </c>
      <c r="F119" s="72">
        <v>0.3</v>
      </c>
      <c r="G119" s="72">
        <v>0.41099999999999998</v>
      </c>
      <c r="H119" s="18" t="str">
        <f t="shared" si="6"/>
        <v>100</v>
      </c>
      <c r="I119" s="174">
        <v>4298031628.6999998</v>
      </c>
      <c r="J119" s="174">
        <v>4359362310.3500004</v>
      </c>
      <c r="K119" s="20">
        <v>100</v>
      </c>
      <c r="L119" s="20">
        <v>100</v>
      </c>
      <c r="M119" s="21">
        <f t="shared" si="7"/>
        <v>0.17071564065870895</v>
      </c>
      <c r="N119" s="87">
        <v>831259</v>
      </c>
      <c r="O119" s="87">
        <v>831259</v>
      </c>
      <c r="P119" s="18" t="s">
        <v>351</v>
      </c>
      <c r="Q119" s="18">
        <f t="shared" si="5"/>
        <v>100</v>
      </c>
      <c r="R119" s="20">
        <v>2</v>
      </c>
      <c r="S119" s="12"/>
      <c r="T119" s="12"/>
      <c r="U119" s="12"/>
      <c r="V119" s="12"/>
      <c r="W119" s="12"/>
      <c r="X119" s="12"/>
      <c r="Y119" s="12"/>
      <c r="Z119" s="12"/>
      <c r="AA119" s="12"/>
    </row>
    <row r="120" spans="2:27" ht="75" customHeight="1" x14ac:dyDescent="0.25">
      <c r="B120" s="152" t="s">
        <v>723</v>
      </c>
      <c r="C120" s="138" t="s">
        <v>692</v>
      </c>
      <c r="D120" s="69">
        <v>7000</v>
      </c>
      <c r="E120" s="96" t="s">
        <v>464</v>
      </c>
      <c r="F120" s="72">
        <v>2000</v>
      </c>
      <c r="G120" s="72">
        <v>10886</v>
      </c>
      <c r="H120" s="18" t="str">
        <f t="shared" si="6"/>
        <v>100</v>
      </c>
      <c r="I120" s="174">
        <v>1106460666.8399999</v>
      </c>
      <c r="J120" s="174">
        <v>1507259228</v>
      </c>
      <c r="K120" s="20">
        <v>100</v>
      </c>
      <c r="L120" s="20">
        <v>100</v>
      </c>
      <c r="M120" s="21">
        <f t="shared" si="7"/>
        <v>4.3948057604309768E-2</v>
      </c>
      <c r="N120" s="87">
        <v>10240</v>
      </c>
      <c r="O120" s="87">
        <v>10240</v>
      </c>
      <c r="P120" s="18" t="s">
        <v>351</v>
      </c>
      <c r="Q120" s="18">
        <f t="shared" si="5"/>
        <v>100</v>
      </c>
      <c r="R120" s="20">
        <v>2</v>
      </c>
      <c r="S120" s="12"/>
      <c r="T120" s="12"/>
      <c r="U120" s="12"/>
      <c r="V120" s="12"/>
      <c r="W120" s="12"/>
      <c r="X120" s="12"/>
      <c r="Y120" s="12"/>
      <c r="Z120" s="12"/>
      <c r="AA120" s="12"/>
    </row>
    <row r="121" spans="2:27" ht="75" customHeight="1" thickBot="1" x14ac:dyDescent="0.3">
      <c r="B121" s="153" t="s">
        <v>723</v>
      </c>
      <c r="C121" s="141" t="s">
        <v>693</v>
      </c>
      <c r="D121" s="69">
        <v>0.85</v>
      </c>
      <c r="E121" s="97" t="s">
        <v>465</v>
      </c>
      <c r="F121" s="72">
        <v>0.45977777800000003</v>
      </c>
      <c r="G121" s="72">
        <v>0.64749999999999996</v>
      </c>
      <c r="H121" s="18" t="str">
        <f t="shared" si="6"/>
        <v>100</v>
      </c>
      <c r="I121" s="174">
        <v>1543961425.26</v>
      </c>
      <c r="J121" s="174">
        <v>1485571662</v>
      </c>
      <c r="K121" s="20">
        <v>100</v>
      </c>
      <c r="L121" s="20">
        <v>100</v>
      </c>
      <c r="M121" s="21">
        <f t="shared" si="7"/>
        <v>6.1325366268958161E-2</v>
      </c>
      <c r="N121" s="87">
        <v>1230</v>
      </c>
      <c r="O121" s="87">
        <v>1230</v>
      </c>
      <c r="P121" s="18" t="s">
        <v>351</v>
      </c>
      <c r="Q121" s="18">
        <f t="shared" si="5"/>
        <v>100</v>
      </c>
      <c r="R121" s="20">
        <v>2</v>
      </c>
      <c r="S121" s="12"/>
      <c r="T121" s="12"/>
      <c r="U121" s="12"/>
      <c r="V121" s="12"/>
      <c r="W121" s="12"/>
      <c r="X121" s="12"/>
      <c r="Y121" s="12"/>
      <c r="Z121" s="12"/>
      <c r="AA121" s="12"/>
    </row>
    <row r="122" spans="2:27" ht="75" customHeight="1" x14ac:dyDescent="0.25">
      <c r="B122" s="152" t="s">
        <v>723</v>
      </c>
      <c r="C122" s="138" t="s">
        <v>693</v>
      </c>
      <c r="D122" s="69">
        <v>0.95</v>
      </c>
      <c r="E122" s="98" t="s">
        <v>466</v>
      </c>
      <c r="F122" s="72">
        <v>0.95</v>
      </c>
      <c r="G122" s="72">
        <v>0.94</v>
      </c>
      <c r="H122" s="18">
        <f t="shared" si="6"/>
        <v>98.94736842105263</v>
      </c>
      <c r="I122" s="174">
        <v>865384030.81000006</v>
      </c>
      <c r="J122" s="174">
        <v>788984031.67000008</v>
      </c>
      <c r="K122" s="20">
        <v>100</v>
      </c>
      <c r="L122" s="20">
        <v>100</v>
      </c>
      <c r="M122" s="21">
        <v>0</v>
      </c>
      <c r="N122" s="87">
        <v>581068</v>
      </c>
      <c r="O122" s="87">
        <v>581068</v>
      </c>
      <c r="P122" s="18">
        <v>98.94736842105263</v>
      </c>
      <c r="Q122" s="18">
        <f t="shared" si="5"/>
        <v>99.473684210526315</v>
      </c>
      <c r="R122" s="20">
        <v>2</v>
      </c>
      <c r="S122" s="12"/>
      <c r="T122" s="12"/>
      <c r="U122" s="12"/>
      <c r="V122" s="12"/>
      <c r="W122" s="12"/>
      <c r="X122" s="12"/>
      <c r="Y122" s="12"/>
      <c r="Z122" s="12"/>
      <c r="AA122" s="12"/>
    </row>
    <row r="123" spans="2:27" ht="75" customHeight="1" x14ac:dyDescent="0.25">
      <c r="B123" s="152" t="s">
        <v>723</v>
      </c>
      <c r="C123" s="138" t="s">
        <v>690</v>
      </c>
      <c r="D123" s="69">
        <v>0.99</v>
      </c>
      <c r="E123" s="96" t="s">
        <v>467</v>
      </c>
      <c r="F123" s="72">
        <v>1</v>
      </c>
      <c r="G123" s="72">
        <v>0.97</v>
      </c>
      <c r="H123" s="18">
        <f t="shared" si="6"/>
        <v>97</v>
      </c>
      <c r="I123" s="174">
        <v>1143339149.6600001</v>
      </c>
      <c r="J123" s="174">
        <v>1134697424.3899999</v>
      </c>
      <c r="K123" s="20">
        <v>100</v>
      </c>
      <c r="L123" s="20">
        <v>100</v>
      </c>
      <c r="M123" s="21">
        <f t="shared" si="7"/>
        <v>4.4385950001528049E-2</v>
      </c>
      <c r="N123" s="87">
        <v>5154</v>
      </c>
      <c r="O123" s="87">
        <v>5154</v>
      </c>
      <c r="P123" s="18">
        <v>97</v>
      </c>
      <c r="Q123" s="18">
        <f t="shared" si="5"/>
        <v>98.5</v>
      </c>
      <c r="R123" s="20">
        <v>2</v>
      </c>
      <c r="S123" s="12"/>
      <c r="T123" s="12"/>
      <c r="U123" s="12"/>
      <c r="V123" s="12"/>
      <c r="W123" s="12"/>
      <c r="X123" s="12"/>
      <c r="Y123" s="12"/>
      <c r="Z123" s="12"/>
      <c r="AA123" s="12"/>
    </row>
    <row r="124" spans="2:27" ht="75" customHeight="1" x14ac:dyDescent="0.25">
      <c r="B124" s="152" t="s">
        <v>723</v>
      </c>
      <c r="C124" s="138" t="s">
        <v>690</v>
      </c>
      <c r="D124" s="69" t="s">
        <v>117</v>
      </c>
      <c r="E124" s="96" t="s">
        <v>468</v>
      </c>
      <c r="F124" s="72">
        <v>10.7</v>
      </c>
      <c r="G124" s="72">
        <v>23.024999999999999</v>
      </c>
      <c r="H124" s="18" t="str">
        <f t="shared" si="6"/>
        <v>100</v>
      </c>
      <c r="I124" s="174">
        <v>2267629123.0799999</v>
      </c>
      <c r="J124" s="174">
        <v>4731688408.3600006</v>
      </c>
      <c r="K124" s="20">
        <v>100</v>
      </c>
      <c r="L124" s="20">
        <v>100</v>
      </c>
      <c r="M124" s="21">
        <f t="shared" si="7"/>
        <v>9.2885405327267662E-2</v>
      </c>
      <c r="N124" s="87">
        <v>808288</v>
      </c>
      <c r="O124" s="87">
        <v>808288</v>
      </c>
      <c r="P124" s="18" t="s">
        <v>351</v>
      </c>
      <c r="Q124" s="18">
        <f t="shared" si="5"/>
        <v>100</v>
      </c>
      <c r="R124" s="20">
        <v>2</v>
      </c>
      <c r="S124" s="12"/>
      <c r="T124" s="12"/>
      <c r="U124" s="12"/>
      <c r="V124" s="12"/>
      <c r="W124" s="12"/>
      <c r="X124" s="12"/>
      <c r="Y124" s="12"/>
      <c r="Z124" s="12"/>
      <c r="AA124" s="12"/>
    </row>
    <row r="125" spans="2:27" ht="75" customHeight="1" x14ac:dyDescent="0.25">
      <c r="B125" s="153" t="s">
        <v>723</v>
      </c>
      <c r="C125" s="141" t="s">
        <v>693</v>
      </c>
      <c r="D125" s="69" t="s">
        <v>119</v>
      </c>
      <c r="E125" s="96" t="s">
        <v>469</v>
      </c>
      <c r="F125" s="72">
        <v>13.6</v>
      </c>
      <c r="G125" s="72">
        <v>13.6</v>
      </c>
      <c r="H125" s="18">
        <f t="shared" si="6"/>
        <v>100</v>
      </c>
      <c r="I125" s="174">
        <v>177555282.72</v>
      </c>
      <c r="J125" s="174">
        <v>238856640.36000001</v>
      </c>
      <c r="K125" s="20">
        <v>100</v>
      </c>
      <c r="L125" s="20">
        <v>100</v>
      </c>
      <c r="M125" s="21">
        <f>IF(ISERROR(G125/F125),"-",IF(AND((G125/(J125*L125))/(F125/(I125*K125))*100&gt;=0,(G125/(J125*L125))/(F125/(I125*K125))*100&lt;=120),(G125/(J125*L125))/(F125/(I125*K125))*100*(I125/SUM($I$11:$I$369)),100*(I125/SUM($I$11:$I$369))))</f>
        <v>5.2424413692195729E-3</v>
      </c>
      <c r="N125" s="87">
        <v>75373</v>
      </c>
      <c r="O125" s="87">
        <v>75373</v>
      </c>
      <c r="P125" s="18">
        <v>100</v>
      </c>
      <c r="Q125" s="18">
        <f t="shared" si="5"/>
        <v>100</v>
      </c>
      <c r="R125" s="20">
        <v>2</v>
      </c>
      <c r="S125" s="12"/>
      <c r="T125" s="12"/>
      <c r="U125" s="12"/>
      <c r="V125" s="12"/>
      <c r="W125" s="12"/>
      <c r="X125" s="12"/>
      <c r="Y125" s="12"/>
      <c r="Z125" s="12"/>
      <c r="AA125" s="12"/>
    </row>
    <row r="126" spans="2:27" ht="75" customHeight="1" thickBot="1" x14ac:dyDescent="0.3">
      <c r="B126" s="153" t="s">
        <v>723</v>
      </c>
      <c r="C126" s="141" t="s">
        <v>690</v>
      </c>
      <c r="D126" s="69" t="s">
        <v>121</v>
      </c>
      <c r="E126" s="97" t="s">
        <v>470</v>
      </c>
      <c r="F126" s="72">
        <v>28.4</v>
      </c>
      <c r="G126" s="72">
        <v>31.3</v>
      </c>
      <c r="H126" s="18" t="str">
        <f t="shared" si="6"/>
        <v>100</v>
      </c>
      <c r="I126" s="174">
        <v>424609751.16000003</v>
      </c>
      <c r="J126" s="174">
        <v>50581800</v>
      </c>
      <c r="K126" s="20">
        <v>100</v>
      </c>
      <c r="L126" s="20">
        <v>100</v>
      </c>
      <c r="M126" s="21">
        <f>IF(ISERROR(G126/F126),"-",IF(AND((G126/(J126*L126))/(F126/(I126*K126))*100&gt;=0,(G126/(J126*L126))/(F126/(I126*K126))*100&lt;=120),(G126/(J126*L126))/(F126/(I126*K126))*100*(I126/SUM($I$11:$I$369)),100*(I126/SUM($I$11:$I$369))))</f>
        <v>1.6865284381618027E-2</v>
      </c>
      <c r="N126" s="87">
        <v>75373</v>
      </c>
      <c r="O126" s="87">
        <v>75373</v>
      </c>
      <c r="P126" s="18" t="s">
        <v>351</v>
      </c>
      <c r="Q126" s="18">
        <f t="shared" si="5"/>
        <v>100</v>
      </c>
      <c r="R126" s="20">
        <v>2</v>
      </c>
      <c r="S126" s="12"/>
      <c r="T126" s="12"/>
      <c r="U126" s="12"/>
      <c r="V126" s="12"/>
      <c r="W126" s="12"/>
      <c r="X126" s="12"/>
      <c r="Y126" s="12"/>
      <c r="Z126" s="12"/>
      <c r="AA126" s="12"/>
    </row>
    <row r="127" spans="2:27" ht="75" customHeight="1" x14ac:dyDescent="0.25">
      <c r="B127" s="153" t="s">
        <v>723</v>
      </c>
      <c r="C127" s="141" t="s">
        <v>693</v>
      </c>
      <c r="D127" s="69">
        <v>0.5</v>
      </c>
      <c r="E127" s="98" t="s">
        <v>471</v>
      </c>
      <c r="F127" s="72">
        <v>0.3</v>
      </c>
      <c r="G127" s="72">
        <v>0.35</v>
      </c>
      <c r="H127" s="18" t="str">
        <f t="shared" si="6"/>
        <v>100</v>
      </c>
      <c r="I127" s="174">
        <v>189755199.72</v>
      </c>
      <c r="J127" s="174">
        <v>254616000</v>
      </c>
      <c r="K127" s="20">
        <v>100</v>
      </c>
      <c r="L127" s="20">
        <v>100</v>
      </c>
      <c r="M127" s="21">
        <f>IF(ISERROR(G127/F127),"-",IF(AND((G127/(J127*L127))/(F127/(I127*K127))*100&gt;=0,(G127/(J127*L127))/(F127/(I127*K127))*100&lt;=120),(G127/(J127*L127))/(F127/(I127*K127))*100*(I127/SUM($I$11:$I$369)),100*(I127/SUM($I$11:$I$369))))</f>
        <v>6.5531811656627127E-3</v>
      </c>
      <c r="N127" s="87">
        <v>75373</v>
      </c>
      <c r="O127" s="87">
        <v>75373</v>
      </c>
      <c r="P127" s="18" t="s">
        <v>351</v>
      </c>
      <c r="Q127" s="18">
        <f t="shared" si="5"/>
        <v>100</v>
      </c>
      <c r="R127" s="20">
        <v>2</v>
      </c>
      <c r="S127" s="12"/>
      <c r="T127" s="12"/>
      <c r="U127" s="12"/>
      <c r="V127" s="12"/>
      <c r="W127" s="12"/>
      <c r="X127" s="12"/>
      <c r="Y127" s="12"/>
      <c r="Z127" s="12"/>
      <c r="AA127" s="12"/>
    </row>
    <row r="128" spans="2:27" ht="75" customHeight="1" x14ac:dyDescent="0.25">
      <c r="B128" s="157" t="s">
        <v>724</v>
      </c>
      <c r="C128" s="142" t="s">
        <v>694</v>
      </c>
      <c r="D128" s="69">
        <v>0</v>
      </c>
      <c r="E128" s="102" t="s">
        <v>472</v>
      </c>
      <c r="F128" s="72">
        <v>12</v>
      </c>
      <c r="G128" s="72">
        <v>0</v>
      </c>
      <c r="H128" s="18" t="str">
        <f t="shared" si="6"/>
        <v>-</v>
      </c>
      <c r="I128" s="174">
        <v>4607666714.8900003</v>
      </c>
      <c r="J128" s="174">
        <v>3387005167</v>
      </c>
      <c r="K128" s="20">
        <v>100</v>
      </c>
      <c r="L128" s="20">
        <v>100</v>
      </c>
      <c r="M128" s="21">
        <v>0</v>
      </c>
      <c r="N128" s="87">
        <v>75373</v>
      </c>
      <c r="O128" s="87">
        <v>75373</v>
      </c>
      <c r="P128" s="18" t="s">
        <v>352</v>
      </c>
      <c r="Q128" s="18">
        <v>0</v>
      </c>
      <c r="R128" s="20">
        <v>2</v>
      </c>
      <c r="S128" s="12"/>
      <c r="T128" s="12"/>
      <c r="U128" s="12"/>
      <c r="V128" s="12"/>
      <c r="W128" s="12"/>
      <c r="X128" s="12"/>
      <c r="Y128" s="12"/>
      <c r="Z128" s="12"/>
      <c r="AA128" s="12"/>
    </row>
    <row r="129" spans="2:27" ht="75" customHeight="1" x14ac:dyDescent="0.25">
      <c r="B129" s="158" t="s">
        <v>724</v>
      </c>
      <c r="C129" s="143" t="s">
        <v>695</v>
      </c>
      <c r="D129" s="69">
        <v>395</v>
      </c>
      <c r="E129" s="103" t="s">
        <v>473</v>
      </c>
      <c r="F129" s="72">
        <v>630</v>
      </c>
      <c r="G129" s="72">
        <v>633.23</v>
      </c>
      <c r="H129" s="18" t="str">
        <f t="shared" si="6"/>
        <v>100</v>
      </c>
      <c r="I129" s="174">
        <v>126500000</v>
      </c>
      <c r="J129" s="174">
        <v>63350000</v>
      </c>
      <c r="K129" s="20">
        <v>100</v>
      </c>
      <c r="L129" s="20">
        <v>100</v>
      </c>
      <c r="M129" s="21">
        <f>IF(ISERROR(G129/F129),"-",IF(AND((G129/(J129*L129))/(F129/(I129*K129))*100&gt;=0,(G129/(J129*L129))/(F129/(I129*K129))*100&lt;=120),(G129/(J129*L129))/(F129/(I129*K129))*100*(I129/SUM($I$11:$I$369)),100*(I129/SUM($I$11:$I$369))))</f>
        <v>5.0245159665934236E-3</v>
      </c>
      <c r="N129" s="87">
        <v>75373</v>
      </c>
      <c r="O129" s="87">
        <v>75373</v>
      </c>
      <c r="P129" s="18" t="s">
        <v>351</v>
      </c>
      <c r="Q129" s="18">
        <f t="shared" si="5"/>
        <v>100</v>
      </c>
      <c r="R129" s="20">
        <v>2</v>
      </c>
      <c r="S129" s="12"/>
      <c r="T129" s="12"/>
      <c r="U129" s="12"/>
      <c r="V129" s="12"/>
      <c r="W129" s="12"/>
      <c r="X129" s="12"/>
      <c r="Y129" s="12"/>
      <c r="Z129" s="12"/>
      <c r="AA129" s="12"/>
    </row>
    <row r="130" spans="2:27" ht="75" customHeight="1" x14ac:dyDescent="0.25">
      <c r="B130" s="159" t="s">
        <v>724</v>
      </c>
      <c r="C130" s="144" t="s">
        <v>694</v>
      </c>
      <c r="D130" s="69">
        <v>0</v>
      </c>
      <c r="E130" s="103" t="s">
        <v>474</v>
      </c>
      <c r="F130" s="72">
        <v>5</v>
      </c>
      <c r="G130" s="72">
        <v>8.5</v>
      </c>
      <c r="H130" s="18" t="str">
        <f t="shared" si="6"/>
        <v>100</v>
      </c>
      <c r="I130" s="174">
        <v>14972412014.779999</v>
      </c>
      <c r="J130" s="174">
        <v>12315280445.389999</v>
      </c>
      <c r="K130" s="20">
        <v>100</v>
      </c>
      <c r="L130" s="20">
        <v>100</v>
      </c>
      <c r="M130" s="21">
        <f>IF(ISERROR(G130/F130),"-",IF(AND((G130/(J130*L130))/(F130/(I130*K130))*100&gt;=0,(G130/(J130*L130))/(F130/(I130*K130))*100&lt;=120),(G130/(J130*L130))/(F130/(I130*K130))*100*(I130/SUM($I$11:$I$369)),100*(I130/SUM($I$11:$I$369))))</f>
        <v>0.59469662629784437</v>
      </c>
      <c r="N130" s="87">
        <v>479436</v>
      </c>
      <c r="O130" s="87">
        <v>479436</v>
      </c>
      <c r="P130" s="18" t="s">
        <v>351</v>
      </c>
      <c r="Q130" s="18">
        <f t="shared" si="5"/>
        <v>100</v>
      </c>
      <c r="R130" s="20">
        <v>2</v>
      </c>
      <c r="S130" s="12"/>
      <c r="T130" s="12"/>
      <c r="U130" s="12"/>
      <c r="V130" s="12"/>
      <c r="W130" s="12"/>
      <c r="X130" s="12"/>
      <c r="Y130" s="12"/>
      <c r="Z130" s="12"/>
      <c r="AA130" s="12"/>
    </row>
    <row r="131" spans="2:27" ht="75" customHeight="1" thickBot="1" x14ac:dyDescent="0.3">
      <c r="B131" s="159" t="s">
        <v>724</v>
      </c>
      <c r="C131" s="144" t="s">
        <v>694</v>
      </c>
      <c r="D131" s="69">
        <v>5</v>
      </c>
      <c r="E131" s="104" t="s">
        <v>475</v>
      </c>
      <c r="F131" s="72">
        <v>1</v>
      </c>
      <c r="G131" s="72">
        <v>1.93</v>
      </c>
      <c r="H131" s="18" t="str">
        <f t="shared" si="6"/>
        <v>100</v>
      </c>
      <c r="I131" s="174">
        <v>159746667</v>
      </c>
      <c r="J131" s="174">
        <v>91806667</v>
      </c>
      <c r="K131" s="20">
        <v>100</v>
      </c>
      <c r="L131" s="20">
        <v>100</v>
      </c>
      <c r="M131" s="21">
        <f>IF(ISERROR(G131/F131),"-",IF(AND((G131/(J131*L131))/(F131/(I131*K131))*100&gt;=0,(G131/(J131*L131))/(F131/(I131*K131))*100&lt;=120),(G131/(J131*L131))/(F131/(I131*K131))*100*(I131/SUM($I$11:$I$369)),100*(I131/SUM($I$11:$I$369))))</f>
        <v>6.3450567506053964E-3</v>
      </c>
      <c r="N131" s="87">
        <v>600</v>
      </c>
      <c r="O131" s="87">
        <v>600</v>
      </c>
      <c r="P131" s="18" t="s">
        <v>351</v>
      </c>
      <c r="Q131" s="18">
        <f t="shared" si="5"/>
        <v>100</v>
      </c>
      <c r="R131" s="20">
        <v>2</v>
      </c>
      <c r="S131" s="12"/>
      <c r="T131" s="12"/>
      <c r="U131" s="12"/>
      <c r="V131" s="12"/>
      <c r="W131" s="12"/>
      <c r="X131" s="12"/>
      <c r="Y131" s="12"/>
      <c r="Z131" s="12"/>
      <c r="AA131" s="12"/>
    </row>
    <row r="132" spans="2:27" ht="75" customHeight="1" x14ac:dyDescent="0.25">
      <c r="B132" s="159" t="s">
        <v>724</v>
      </c>
      <c r="C132" s="144" t="s">
        <v>694</v>
      </c>
      <c r="D132" s="69">
        <v>15.5</v>
      </c>
      <c r="E132" s="105" t="s">
        <v>476</v>
      </c>
      <c r="F132" s="72">
        <v>3</v>
      </c>
      <c r="G132" s="72">
        <v>3</v>
      </c>
      <c r="H132" s="18">
        <f t="shared" si="6"/>
        <v>100</v>
      </c>
      <c r="I132" s="174">
        <v>2943275614.5</v>
      </c>
      <c r="J132" s="174">
        <v>1713765654.75</v>
      </c>
      <c r="K132" s="20">
        <v>100</v>
      </c>
      <c r="L132" s="20">
        <v>100</v>
      </c>
      <c r="M132" s="21">
        <f>IF(ISERROR(G132/F132),"-",IF(AND((G132/(J132*L132))/(F132/(I132*K132))*100&gt;=0,(G132/(J132*L132))/(F132/(I132*K132))*100&lt;=120),(G132/(J132*L132))/(F132/(I132*K132))*100*(I132/SUM($I$11:$I$369)),100*(I132/SUM($I$11:$I$369))))</f>
        <v>0.11690541754261122</v>
      </c>
      <c r="N132" s="87">
        <v>75373</v>
      </c>
      <c r="O132" s="87">
        <v>75373</v>
      </c>
      <c r="P132" s="18">
        <v>100</v>
      </c>
      <c r="Q132" s="18">
        <f t="shared" si="5"/>
        <v>100</v>
      </c>
      <c r="R132" s="20">
        <v>2</v>
      </c>
      <c r="S132" s="12"/>
      <c r="T132" s="12"/>
      <c r="U132" s="12"/>
      <c r="V132" s="12"/>
      <c r="W132" s="12"/>
      <c r="X132" s="12"/>
      <c r="Y132" s="12"/>
      <c r="Z132" s="12"/>
      <c r="AA132" s="12"/>
    </row>
    <row r="133" spans="2:27" ht="75" customHeight="1" x14ac:dyDescent="0.25">
      <c r="B133" s="159" t="s">
        <v>724</v>
      </c>
      <c r="C133" s="144" t="s">
        <v>694</v>
      </c>
      <c r="D133" s="69">
        <v>0</v>
      </c>
      <c r="E133" s="103" t="s">
        <v>477</v>
      </c>
      <c r="F133" s="72">
        <v>0.3</v>
      </c>
      <c r="G133" s="72">
        <v>0.48399999999999999</v>
      </c>
      <c r="H133" s="18" t="str">
        <f t="shared" si="6"/>
        <v>100</v>
      </c>
      <c r="I133" s="174">
        <v>489977333</v>
      </c>
      <c r="J133" s="174">
        <v>311173333</v>
      </c>
      <c r="K133" s="20">
        <v>100</v>
      </c>
      <c r="L133" s="20">
        <v>100</v>
      </c>
      <c r="M133" s="21">
        <f>IF(ISERROR(G133/F133),"-",IF(AND((G133/(J133*L133))/(F133/(I133*K133))*100&gt;=0,(G133/(J133*L133))/(F133/(I133*K133))*100&lt;=120),(G133/(J133*L133))/(F133/(I133*K133))*100*(I133/SUM($I$11:$I$369)),100*(I133/SUM($I$11:$I$369))))</f>
        <v>1.9461651643694566E-2</v>
      </c>
      <c r="N133" s="87">
        <v>831259</v>
      </c>
      <c r="O133" s="87">
        <v>831259</v>
      </c>
      <c r="P133" s="18" t="s">
        <v>351</v>
      </c>
      <c r="Q133" s="18">
        <f t="shared" si="5"/>
        <v>100</v>
      </c>
      <c r="R133" s="20">
        <v>2</v>
      </c>
      <c r="S133" s="12"/>
      <c r="T133" s="12"/>
      <c r="U133" s="12"/>
      <c r="V133" s="12"/>
      <c r="W133" s="12"/>
      <c r="X133" s="12"/>
      <c r="Y133" s="12"/>
      <c r="Z133" s="12"/>
      <c r="AA133" s="12"/>
    </row>
    <row r="134" spans="2:27" ht="75" customHeight="1" x14ac:dyDescent="0.25">
      <c r="B134" s="159" t="s">
        <v>724</v>
      </c>
      <c r="C134" s="144" t="s">
        <v>694</v>
      </c>
      <c r="D134" s="69">
        <v>17456</v>
      </c>
      <c r="E134" s="103" t="s">
        <v>478</v>
      </c>
      <c r="F134" s="72">
        <v>5000</v>
      </c>
      <c r="G134" s="72">
        <v>5288</v>
      </c>
      <c r="H134" s="18" t="str">
        <f t="shared" si="6"/>
        <v>100</v>
      </c>
      <c r="I134" s="174">
        <v>1584798417</v>
      </c>
      <c r="J134" s="174">
        <v>1152909540</v>
      </c>
      <c r="K134" s="20">
        <v>100</v>
      </c>
      <c r="L134" s="20">
        <v>100</v>
      </c>
      <c r="M134" s="21">
        <f>IF(ISERROR(G134/F134),"-",IF(AND((G134/(J134*L134))/(F134/(I134*K134))*100&gt;=0,(G134/(J134*L134))/(F134/(I134*K134))*100&lt;=120),(G134/(J134*L134))/(F134/(I134*K134))*100*(I134/SUM($I$11:$I$369)),100*(I134/SUM($I$11:$I$369))))</f>
        <v>6.2947390909474168E-2</v>
      </c>
      <c r="N134" s="87">
        <v>831259</v>
      </c>
      <c r="O134" s="87">
        <v>831259</v>
      </c>
      <c r="P134" s="18" t="s">
        <v>351</v>
      </c>
      <c r="Q134" s="18">
        <f t="shared" si="5"/>
        <v>100</v>
      </c>
      <c r="R134" s="20">
        <v>2</v>
      </c>
      <c r="S134" s="12"/>
      <c r="T134" s="12"/>
      <c r="U134" s="12"/>
      <c r="V134" s="12"/>
      <c r="W134" s="12"/>
      <c r="X134" s="12"/>
      <c r="Y134" s="12"/>
      <c r="Z134" s="12"/>
      <c r="AA134" s="12"/>
    </row>
    <row r="135" spans="2:27" ht="75" customHeight="1" x14ac:dyDescent="0.25">
      <c r="B135" s="159" t="s">
        <v>724</v>
      </c>
      <c r="C135" s="144" t="s">
        <v>694</v>
      </c>
      <c r="D135" s="69">
        <v>120</v>
      </c>
      <c r="E135" s="103" t="s">
        <v>479</v>
      </c>
      <c r="F135" s="72">
        <v>180</v>
      </c>
      <c r="G135" s="72">
        <v>136</v>
      </c>
      <c r="H135" s="18">
        <f t="shared" si="6"/>
        <v>75.555555555555557</v>
      </c>
      <c r="I135" s="174">
        <v>627499999</v>
      </c>
      <c r="J135" s="174">
        <v>371566667</v>
      </c>
      <c r="K135" s="20">
        <v>100</v>
      </c>
      <c r="L135" s="20">
        <v>100</v>
      </c>
      <c r="M135" s="21">
        <f>IF(ISERROR(G135/F135),"-",IF(AND((G135/(J135*L135))/(F135/(I135*K135))*100&gt;=0,(G135/(J135*L135))/(F135/(I135*K135))*100&lt;=120),(G135/(J135*L135))/(F135/(I135*K135))*100*(I135/SUM($I$11:$I$369)),100*(I135/SUM($I$11:$I$369))))</f>
        <v>2.4923982324212307E-2</v>
      </c>
      <c r="N135" s="87">
        <v>637987</v>
      </c>
      <c r="O135" s="87">
        <v>637987</v>
      </c>
      <c r="P135" s="18">
        <v>75.555555555555557</v>
      </c>
      <c r="Q135" s="18">
        <f t="shared" si="5"/>
        <v>87.777777777777771</v>
      </c>
      <c r="R135" s="20">
        <v>2</v>
      </c>
      <c r="S135" s="12"/>
      <c r="T135" s="12"/>
      <c r="U135" s="12"/>
      <c r="V135" s="12"/>
      <c r="W135" s="12"/>
      <c r="X135" s="12"/>
      <c r="Y135" s="12"/>
      <c r="Z135" s="12"/>
      <c r="AA135" s="12"/>
    </row>
    <row r="136" spans="2:27" ht="75" customHeight="1" x14ac:dyDescent="0.25">
      <c r="B136" s="159" t="s">
        <v>724</v>
      </c>
      <c r="C136" s="144" t="s">
        <v>694</v>
      </c>
      <c r="D136" s="69">
        <v>0</v>
      </c>
      <c r="E136" s="103" t="s">
        <v>480</v>
      </c>
      <c r="F136" s="72">
        <v>0.3</v>
      </c>
      <c r="G136" s="72">
        <v>0.52</v>
      </c>
      <c r="H136" s="18" t="str">
        <f t="shared" si="6"/>
        <v>100</v>
      </c>
      <c r="I136" s="174">
        <v>575646667</v>
      </c>
      <c r="J136" s="174">
        <v>485122367</v>
      </c>
      <c r="K136" s="20">
        <v>100</v>
      </c>
      <c r="L136" s="20">
        <v>100</v>
      </c>
      <c r="M136" s="21">
        <f>IF(ISERROR(G136/F136),"-",IF(AND((G136/(J136*L136))/(F136/(I136*K136))*100&gt;=0,(G136/(J136*L136))/(F136/(I136*K136))*100&lt;=120),(G136/(J136*L136))/(F136/(I136*K136))*100*(I136/SUM($I$11:$I$369)),100*(I136/SUM($I$11:$I$369))))</f>
        <v>2.2864394224962746E-2</v>
      </c>
      <c r="N136" s="87">
        <v>280000</v>
      </c>
      <c r="O136" s="87">
        <v>280000</v>
      </c>
      <c r="P136" s="18" t="s">
        <v>351</v>
      </c>
      <c r="Q136" s="18">
        <f t="shared" si="5"/>
        <v>100</v>
      </c>
      <c r="R136" s="20">
        <v>2</v>
      </c>
      <c r="S136" s="12"/>
      <c r="T136" s="12"/>
      <c r="U136" s="12"/>
      <c r="V136" s="12"/>
      <c r="W136" s="12"/>
      <c r="X136" s="12"/>
      <c r="Y136" s="12"/>
      <c r="Z136" s="12"/>
      <c r="AA136" s="12"/>
    </row>
    <row r="137" spans="2:27" ht="75" customHeight="1" x14ac:dyDescent="0.25">
      <c r="B137" s="158" t="s">
        <v>724</v>
      </c>
      <c r="C137" s="143" t="s">
        <v>694</v>
      </c>
      <c r="D137" s="69">
        <v>0</v>
      </c>
      <c r="E137" s="103" t="s">
        <v>481</v>
      </c>
      <c r="F137" s="72">
        <v>0.25</v>
      </c>
      <c r="G137" s="72">
        <v>0.59</v>
      </c>
      <c r="H137" s="18" t="str">
        <f t="shared" si="6"/>
        <v>100</v>
      </c>
      <c r="I137" s="174">
        <v>193320000</v>
      </c>
      <c r="J137" s="174">
        <v>141420000</v>
      </c>
      <c r="K137" s="20">
        <v>100</v>
      </c>
      <c r="L137" s="20">
        <v>100</v>
      </c>
      <c r="M137" s="21">
        <f>IF(ISERROR(G137/F137),"-",IF(AND((G137/(J137*L137))/(F137/(I137*K137))*100&gt;=0,(G137/(J137*L137))/(F137/(I137*K137))*100&lt;=120),(G137/(J137*L137))/(F137/(I137*K137))*100*(I137/SUM($I$11:$I$369)),100*(I137/SUM($I$11:$I$369))))</f>
        <v>7.6785725427813483E-3</v>
      </c>
      <c r="N137" s="87">
        <v>831259</v>
      </c>
      <c r="O137" s="87">
        <v>831259</v>
      </c>
      <c r="P137" s="18" t="s">
        <v>351</v>
      </c>
      <c r="Q137" s="18">
        <f t="shared" si="5"/>
        <v>100</v>
      </c>
      <c r="R137" s="20">
        <v>2</v>
      </c>
      <c r="S137" s="12"/>
      <c r="T137" s="12"/>
      <c r="U137" s="12"/>
      <c r="V137" s="12"/>
      <c r="W137" s="12"/>
      <c r="X137" s="12"/>
      <c r="Y137" s="12"/>
      <c r="Z137" s="12"/>
      <c r="AA137" s="12"/>
    </row>
    <row r="138" spans="2:27" ht="75" customHeight="1" thickBot="1" x14ac:dyDescent="0.3">
      <c r="B138" s="159" t="s">
        <v>724</v>
      </c>
      <c r="C138" s="144" t="s">
        <v>694</v>
      </c>
      <c r="D138" s="69">
        <v>4100</v>
      </c>
      <c r="E138" s="104" t="s">
        <v>482</v>
      </c>
      <c r="F138" s="72">
        <v>3000</v>
      </c>
      <c r="G138" s="72">
        <v>2330</v>
      </c>
      <c r="H138" s="18">
        <f t="shared" si="6"/>
        <v>77.666666666666657</v>
      </c>
      <c r="I138" s="174">
        <v>1466390546</v>
      </c>
      <c r="J138" s="174">
        <v>979431718.92000008</v>
      </c>
      <c r="K138" s="20">
        <v>100</v>
      </c>
      <c r="L138" s="20">
        <v>100</v>
      </c>
      <c r="M138" s="21">
        <f>IF(ISERROR(G138/F138),"-",IF(AND((G138/(J138*L138))/(F138/(I138*K138))*100&gt;=0,(G138/(J138*L138))/(F138/(I138*K138))*100&lt;=120),(G138/(J138*L138))/(F138/(I138*K138))*100*(I138/SUM($I$11:$I$369)),100*(I138/SUM($I$11:$I$369))))</f>
        <v>6.7727260769362002E-2</v>
      </c>
      <c r="N138" s="87">
        <v>831259</v>
      </c>
      <c r="O138" s="87">
        <v>831259</v>
      </c>
      <c r="P138" s="18">
        <v>77.666666666666657</v>
      </c>
      <c r="Q138" s="18">
        <f t="shared" si="5"/>
        <v>88.833333333333329</v>
      </c>
      <c r="R138" s="20">
        <v>2</v>
      </c>
      <c r="S138" s="12"/>
      <c r="T138" s="12"/>
      <c r="U138" s="12"/>
      <c r="V138" s="12"/>
      <c r="W138" s="12"/>
      <c r="X138" s="12"/>
      <c r="Y138" s="12"/>
      <c r="Z138" s="12"/>
      <c r="AA138" s="12"/>
    </row>
    <row r="139" spans="2:27" ht="75" customHeight="1" x14ac:dyDescent="0.25">
      <c r="B139" s="159" t="s">
        <v>724</v>
      </c>
      <c r="C139" s="144" t="s">
        <v>694</v>
      </c>
      <c r="D139" s="69" t="s">
        <v>28</v>
      </c>
      <c r="E139" s="105" t="s">
        <v>483</v>
      </c>
      <c r="F139" s="72">
        <v>1</v>
      </c>
      <c r="G139" s="72">
        <v>1.22</v>
      </c>
      <c r="H139" s="18" t="str">
        <f t="shared" si="6"/>
        <v>100</v>
      </c>
      <c r="I139" s="174">
        <v>337353333</v>
      </c>
      <c r="J139" s="174">
        <v>254053333</v>
      </c>
      <c r="K139" s="20">
        <v>100</v>
      </c>
      <c r="L139" s="20">
        <v>100</v>
      </c>
      <c r="M139" s="21">
        <f>IF(ISERROR(G139/F139),"-",IF(AND((G139/(J139*L139))/(F139/(I139*K139))*100&gt;=0,(G139/(J139*L139))/(F139/(I139*K139))*100&lt;=120),(G139/(J139*L139))/(F139/(I139*K139))*100*(I139/SUM($I$11:$I$369)),100*(I139/SUM($I$11:$I$369))))</f>
        <v>1.3399503620885439E-2</v>
      </c>
      <c r="N139" s="87">
        <v>831259</v>
      </c>
      <c r="O139" s="87">
        <v>831259</v>
      </c>
      <c r="P139" s="18" t="s">
        <v>351</v>
      </c>
      <c r="Q139" s="18">
        <f t="shared" ref="Q139:Q202" si="8">IF(COUNTA(N139:P139)=3,IF(O139&gt;N139,(100+P139)/2,((O139/N139*100)+(P139))/2),"-")</f>
        <v>100</v>
      </c>
      <c r="R139" s="20">
        <v>2</v>
      </c>
      <c r="S139" s="12"/>
      <c r="T139" s="12"/>
      <c r="U139" s="12"/>
      <c r="V139" s="12"/>
      <c r="W139" s="12"/>
      <c r="X139" s="12"/>
      <c r="Y139" s="12"/>
      <c r="Z139" s="12"/>
      <c r="AA139" s="12"/>
    </row>
    <row r="140" spans="2:27" ht="75" customHeight="1" x14ac:dyDescent="0.25">
      <c r="B140" s="151" t="s">
        <v>725</v>
      </c>
      <c r="C140" s="138" t="s">
        <v>696</v>
      </c>
      <c r="D140" s="69" t="s">
        <v>28</v>
      </c>
      <c r="E140" s="96" t="s">
        <v>484</v>
      </c>
      <c r="F140" s="72">
        <v>2</v>
      </c>
      <c r="G140" s="72">
        <v>40.299999999999997</v>
      </c>
      <c r="H140" s="18" t="str">
        <f t="shared" ref="H140:H196" si="9">IF(G140&lt;&gt;0,IF(G140&gt;F140,"100",G140/F140*100),"-")</f>
        <v>100</v>
      </c>
      <c r="I140" s="174">
        <v>1965073507</v>
      </c>
      <c r="J140" s="174">
        <v>1815173507</v>
      </c>
      <c r="K140" s="20">
        <v>100</v>
      </c>
      <c r="L140" s="20">
        <v>100</v>
      </c>
      <c r="M140" s="21">
        <f>IF(ISERROR(G140/F140),"-",IF(AND((G140/(J140*L140))/(F140/(I140*K140))*100&gt;=0,(G140/(J140*L140))/(F140/(I140*K140))*100&lt;=120),(G140/(J140*L140))/(F140/(I140*K140))*100*(I140/SUM($I$11:$I$369)),100*(I140/SUM($I$11:$I$369))))</f>
        <v>7.8051724991709356E-2</v>
      </c>
      <c r="N140" s="87">
        <v>637987</v>
      </c>
      <c r="O140" s="87">
        <v>637987</v>
      </c>
      <c r="P140" s="18" t="s">
        <v>351</v>
      </c>
      <c r="Q140" s="18">
        <f t="shared" si="8"/>
        <v>100</v>
      </c>
      <c r="R140" s="20">
        <v>2</v>
      </c>
      <c r="S140" s="12"/>
      <c r="T140" s="12"/>
      <c r="U140" s="12"/>
      <c r="V140" s="12"/>
      <c r="W140" s="12"/>
      <c r="X140" s="12"/>
      <c r="Y140" s="12"/>
      <c r="Z140" s="12"/>
      <c r="AA140" s="12"/>
    </row>
    <row r="141" spans="2:27" ht="75" customHeight="1" x14ac:dyDescent="0.25">
      <c r="B141" s="151" t="s">
        <v>725</v>
      </c>
      <c r="C141" s="138" t="s">
        <v>697</v>
      </c>
      <c r="D141" s="69">
        <v>1</v>
      </c>
      <c r="E141" s="96" t="s">
        <v>485</v>
      </c>
      <c r="F141" s="72">
        <v>100</v>
      </c>
      <c r="G141" s="72">
        <v>100</v>
      </c>
      <c r="H141" s="18">
        <f t="shared" si="9"/>
        <v>100</v>
      </c>
      <c r="I141" s="174">
        <v>33129084348.080002</v>
      </c>
      <c r="J141" s="174">
        <v>39747660320.520004</v>
      </c>
      <c r="K141" s="20">
        <v>100</v>
      </c>
      <c r="L141" s="20">
        <v>100</v>
      </c>
      <c r="M141" s="21">
        <f>IF(ISERROR(G141/F141),"-",IF(AND((G141/(J141*L141))/(F141/(I141*K141))*100&gt;=0,(G141/(J141*L141))/(F141/(I141*K141))*100&lt;=120),(G141/(J141*L141))/(F141/(I141*K141))*100*(I141/SUM($I$11:$I$369)),100*(I141/SUM($I$11:$I$369))))</f>
        <v>1.0967584790837781</v>
      </c>
      <c r="N141" s="87">
        <v>599661</v>
      </c>
      <c r="O141" s="87">
        <v>599661</v>
      </c>
      <c r="P141" s="18">
        <v>100</v>
      </c>
      <c r="Q141" s="18">
        <f t="shared" si="8"/>
        <v>100</v>
      </c>
      <c r="R141" s="20">
        <v>2</v>
      </c>
      <c r="S141" s="12"/>
      <c r="T141" s="12"/>
      <c r="U141" s="12"/>
      <c r="V141" s="12"/>
      <c r="W141" s="12"/>
      <c r="X141" s="12"/>
      <c r="Y141" s="12"/>
      <c r="Z141" s="12"/>
      <c r="AA141" s="12"/>
    </row>
    <row r="142" spans="2:27" ht="75" customHeight="1" x14ac:dyDescent="0.25">
      <c r="B142" s="151" t="s">
        <v>725</v>
      </c>
      <c r="C142" s="138" t="s">
        <v>698</v>
      </c>
      <c r="D142" s="69">
        <v>0.15</v>
      </c>
      <c r="E142" s="96" t="s">
        <v>486</v>
      </c>
      <c r="F142" s="72">
        <v>8</v>
      </c>
      <c r="G142" s="72">
        <v>16.899999999999999</v>
      </c>
      <c r="H142" s="18" t="str">
        <f t="shared" si="9"/>
        <v>100</v>
      </c>
      <c r="I142" s="174">
        <v>23610834520.290001</v>
      </c>
      <c r="J142" s="174">
        <v>13691741094.689999</v>
      </c>
      <c r="K142" s="20">
        <v>100</v>
      </c>
      <c r="L142" s="20">
        <v>100</v>
      </c>
      <c r="M142" s="21">
        <f>IF(ISERROR(G142/F142),"-",IF(AND((G142/(J142*L142))/(F142/(I142*K142))*100&gt;=0,(G142/(J142*L142))/(F142/(I142*K142))*100&lt;=120),(G142/(J142*L142))/(F142/(I142*K142))*100*(I142/SUM($I$11:$I$369)),100*(I142/SUM($I$11:$I$369))))</f>
        <v>0.93781039550823941</v>
      </c>
      <c r="N142" s="87">
        <v>599661</v>
      </c>
      <c r="O142" s="87">
        <v>599661</v>
      </c>
      <c r="P142" s="18" t="s">
        <v>351</v>
      </c>
      <c r="Q142" s="18">
        <f t="shared" si="8"/>
        <v>100</v>
      </c>
      <c r="R142" s="20">
        <v>2</v>
      </c>
      <c r="S142" s="12"/>
      <c r="T142" s="12"/>
      <c r="U142" s="12"/>
      <c r="V142" s="12"/>
      <c r="W142" s="12"/>
      <c r="X142" s="12"/>
      <c r="Y142" s="12"/>
      <c r="Z142" s="12"/>
      <c r="AA142" s="12"/>
    </row>
    <row r="143" spans="2:27" ht="75" customHeight="1" x14ac:dyDescent="0.25">
      <c r="B143" s="154" t="s">
        <v>725</v>
      </c>
      <c r="C143" s="141" t="s">
        <v>698</v>
      </c>
      <c r="D143" s="69">
        <v>19957</v>
      </c>
      <c r="E143" s="106" t="s">
        <v>487</v>
      </c>
      <c r="F143" s="72">
        <v>175</v>
      </c>
      <c r="G143" s="72">
        <v>175</v>
      </c>
      <c r="H143" s="18">
        <f t="shared" si="9"/>
        <v>100</v>
      </c>
      <c r="I143" s="174">
        <v>13857322268.030001</v>
      </c>
      <c r="J143" s="174">
        <v>12995608952.030001</v>
      </c>
      <c r="K143" s="20">
        <v>100</v>
      </c>
      <c r="L143" s="20">
        <v>100</v>
      </c>
      <c r="M143" s="21">
        <f>IF(ISERROR(G143/F143),"-",IF(AND((G143/(J143*L143))/(F143/(I143*K143))*100&gt;=0,(G143/(J143*L143))/(F143/(I143*K143))*100&lt;=120),(G143/(J143*L143))/(F143/(I143*K143))*100*(I143/SUM($I$11:$I$369)),100*(I143/SUM($I$11:$I$369))))</f>
        <v>0.58690215574666149</v>
      </c>
      <c r="N143" s="87">
        <v>831259</v>
      </c>
      <c r="O143" s="87">
        <v>831259</v>
      </c>
      <c r="P143" s="18">
        <v>100</v>
      </c>
      <c r="Q143" s="18">
        <f t="shared" si="8"/>
        <v>100</v>
      </c>
      <c r="R143" s="20">
        <v>2</v>
      </c>
      <c r="S143" s="12"/>
      <c r="T143" s="12"/>
      <c r="U143" s="12"/>
      <c r="V143" s="12"/>
      <c r="W143" s="12"/>
      <c r="X143" s="12"/>
      <c r="Y143" s="12"/>
      <c r="Z143" s="12"/>
      <c r="AA143" s="12"/>
    </row>
    <row r="144" spans="2:27" ht="75" customHeight="1" x14ac:dyDescent="0.25">
      <c r="B144" s="154" t="s">
        <v>725</v>
      </c>
      <c r="C144" s="141" t="s">
        <v>699</v>
      </c>
      <c r="D144" s="69">
        <v>0</v>
      </c>
      <c r="E144" s="106" t="s">
        <v>488</v>
      </c>
      <c r="F144" s="72">
        <v>0</v>
      </c>
      <c r="G144" s="72">
        <v>0</v>
      </c>
      <c r="H144" s="18" t="str">
        <f t="shared" si="9"/>
        <v>-</v>
      </c>
      <c r="I144" s="174">
        <v>39931653020.440002</v>
      </c>
      <c r="J144" s="174">
        <v>19587740095.190002</v>
      </c>
      <c r="K144" s="20">
        <v>100</v>
      </c>
      <c r="L144" s="20">
        <v>100</v>
      </c>
      <c r="M144" s="21">
        <v>0</v>
      </c>
      <c r="N144" s="87">
        <v>831259</v>
      </c>
      <c r="O144" s="87">
        <v>831259</v>
      </c>
      <c r="P144" s="18" t="s">
        <v>352</v>
      </c>
      <c r="Q144" s="18">
        <v>0</v>
      </c>
      <c r="R144" s="20">
        <v>2</v>
      </c>
      <c r="S144" s="12"/>
      <c r="T144" s="12"/>
      <c r="U144" s="12"/>
      <c r="V144" s="12"/>
      <c r="W144" s="12"/>
      <c r="X144" s="12"/>
      <c r="Y144" s="12"/>
      <c r="Z144" s="12"/>
      <c r="AA144" s="12"/>
    </row>
    <row r="145" spans="2:27" ht="75" customHeight="1" x14ac:dyDescent="0.25">
      <c r="B145" s="151" t="s">
        <v>725</v>
      </c>
      <c r="C145" s="138" t="s">
        <v>700</v>
      </c>
      <c r="D145" s="69">
        <v>0</v>
      </c>
      <c r="E145" s="96" t="s">
        <v>489</v>
      </c>
      <c r="F145" s="72">
        <v>0.17</v>
      </c>
      <c r="G145" s="72">
        <v>0.14000000000000001</v>
      </c>
      <c r="H145" s="18">
        <f t="shared" si="9"/>
        <v>82.352941176470594</v>
      </c>
      <c r="I145" s="174">
        <v>1809896877</v>
      </c>
      <c r="J145" s="174">
        <v>1790109435</v>
      </c>
      <c r="K145" s="20">
        <v>100</v>
      </c>
      <c r="L145" s="20">
        <v>100</v>
      </c>
      <c r="M145" s="21">
        <f>IF(ISERROR(G145/F145),"-",IF(AND((G145/(J145*L145))/(F145/(I145*K145))*100&gt;=0,(G145/(J145*L145))/(F145/(I145*K145))*100&lt;=120),(G145/(J145*L145))/(F145/(I145*K145))*100*(I145/SUM($I$11:$I$369)),100*(I145/SUM($I$11:$I$369))))</f>
        <v>5.9856442182145739E-2</v>
      </c>
      <c r="N145" s="87">
        <v>599661</v>
      </c>
      <c r="O145" s="87">
        <v>599661</v>
      </c>
      <c r="P145" s="18">
        <v>82.352941176470594</v>
      </c>
      <c r="Q145" s="18">
        <f t="shared" si="8"/>
        <v>91.176470588235304</v>
      </c>
      <c r="R145" s="20">
        <v>2</v>
      </c>
      <c r="S145" s="12"/>
      <c r="T145" s="12"/>
      <c r="U145" s="12"/>
      <c r="V145" s="12"/>
      <c r="W145" s="12"/>
      <c r="X145" s="12"/>
      <c r="Y145" s="12"/>
      <c r="Z145" s="12"/>
      <c r="AA145" s="12"/>
    </row>
    <row r="146" spans="2:27" ht="75" customHeight="1" thickBot="1" x14ac:dyDescent="0.3">
      <c r="B146" s="160" t="s">
        <v>726</v>
      </c>
      <c r="C146" s="145" t="s">
        <v>701</v>
      </c>
      <c r="D146" s="69">
        <v>0</v>
      </c>
      <c r="E146" s="104" t="s">
        <v>490</v>
      </c>
      <c r="F146" s="72">
        <v>0.25</v>
      </c>
      <c r="G146" s="72">
        <v>0.25</v>
      </c>
      <c r="H146" s="18">
        <f t="shared" si="9"/>
        <v>100</v>
      </c>
      <c r="I146" s="174">
        <v>1340211371</v>
      </c>
      <c r="J146" s="174">
        <v>1164386208</v>
      </c>
      <c r="K146" s="20">
        <v>100</v>
      </c>
      <c r="L146" s="20">
        <v>100</v>
      </c>
      <c r="M146" s="21">
        <f>IF(ISERROR(G146/F146),"-",IF(AND((G146/(J146*L146))/(F146/(I146*K146))*100&gt;=0,(G146/(J146*L146))/(F146/(I146*K146))*100&lt;=120),(G146/(J146*L146))/(F146/(I146*K146))*100*(I146/SUM($I$11:$I$369)),100*(I146/SUM($I$11:$I$369))))</f>
        <v>6.1270757448025001E-2</v>
      </c>
      <c r="N146" s="87">
        <v>808288</v>
      </c>
      <c r="O146" s="87">
        <v>808288</v>
      </c>
      <c r="P146" s="18">
        <v>100</v>
      </c>
      <c r="Q146" s="18">
        <f t="shared" si="8"/>
        <v>100</v>
      </c>
      <c r="R146" s="20">
        <v>2</v>
      </c>
      <c r="S146" s="12"/>
      <c r="T146" s="12"/>
      <c r="U146" s="12"/>
      <c r="V146" s="12"/>
      <c r="W146" s="12"/>
      <c r="X146" s="12"/>
      <c r="Y146" s="12"/>
      <c r="Z146" s="12"/>
      <c r="AA146" s="12"/>
    </row>
    <row r="147" spans="2:27" ht="75" customHeight="1" x14ac:dyDescent="0.25">
      <c r="B147" s="160" t="s">
        <v>726</v>
      </c>
      <c r="C147" s="145" t="s">
        <v>701</v>
      </c>
      <c r="D147" s="69">
        <v>0</v>
      </c>
      <c r="E147" s="107" t="s">
        <v>491</v>
      </c>
      <c r="F147" s="72">
        <v>0.25</v>
      </c>
      <c r="G147" s="72">
        <v>0.25</v>
      </c>
      <c r="H147" s="18">
        <f t="shared" si="9"/>
        <v>100</v>
      </c>
      <c r="I147" s="174">
        <v>1410845432</v>
      </c>
      <c r="J147" s="174">
        <v>1659239383</v>
      </c>
      <c r="K147" s="20">
        <v>100</v>
      </c>
      <c r="L147" s="20">
        <v>100</v>
      </c>
      <c r="M147" s="21">
        <f>IF(ISERROR(G147/F147),"-",IF(AND((G147/(J147*L147))/(F147/(I147*K147))*100&gt;=0,(G147/(J147*L147))/(F147/(I147*K147))*100&lt;=120),(G147/(J147*L147))/(F147/(I147*K147))*100*(I147/SUM($I$11:$I$369)),100*(I147/SUM($I$11:$I$369))))</f>
        <v>4.7648971454776277E-2</v>
      </c>
      <c r="N147" s="87">
        <v>10733</v>
      </c>
      <c r="O147" s="87">
        <v>10733</v>
      </c>
      <c r="P147" s="18">
        <v>100</v>
      </c>
      <c r="Q147" s="18">
        <f t="shared" si="8"/>
        <v>100</v>
      </c>
      <c r="R147" s="20">
        <v>2</v>
      </c>
      <c r="S147" s="12"/>
      <c r="T147" s="12"/>
      <c r="U147" s="12"/>
      <c r="V147" s="12"/>
      <c r="W147" s="12"/>
      <c r="X147" s="12"/>
      <c r="Y147" s="12"/>
      <c r="Z147" s="12"/>
      <c r="AA147" s="12"/>
    </row>
    <row r="148" spans="2:27" ht="75" customHeight="1" x14ac:dyDescent="0.25">
      <c r="B148" s="160" t="s">
        <v>726</v>
      </c>
      <c r="C148" s="145" t="s">
        <v>701</v>
      </c>
      <c r="D148" s="69">
        <v>0</v>
      </c>
      <c r="E148" s="108" t="s">
        <v>492</v>
      </c>
      <c r="F148" s="72">
        <v>0</v>
      </c>
      <c r="G148" s="72">
        <v>0</v>
      </c>
      <c r="H148" s="18" t="str">
        <f t="shared" si="9"/>
        <v>-</v>
      </c>
      <c r="I148" s="174">
        <v>401700000</v>
      </c>
      <c r="J148" s="174">
        <v>1135582058</v>
      </c>
      <c r="K148" s="20">
        <v>100</v>
      </c>
      <c r="L148" s="20">
        <v>100</v>
      </c>
      <c r="M148" s="21">
        <v>0</v>
      </c>
      <c r="N148" s="87">
        <v>831259</v>
      </c>
      <c r="O148" s="87">
        <v>831259</v>
      </c>
      <c r="P148" s="18" t="s">
        <v>352</v>
      </c>
      <c r="Q148" s="18"/>
      <c r="R148" s="20">
        <v>2</v>
      </c>
      <c r="S148" s="12"/>
      <c r="T148" s="12"/>
      <c r="U148" s="12"/>
      <c r="V148" s="12"/>
      <c r="W148" s="12"/>
      <c r="X148" s="12"/>
      <c r="Y148" s="12"/>
      <c r="Z148" s="12"/>
      <c r="AA148" s="12"/>
    </row>
    <row r="149" spans="2:27" ht="75" customHeight="1" x14ac:dyDescent="0.25">
      <c r="B149" s="160" t="s">
        <v>726</v>
      </c>
      <c r="C149" s="145" t="s">
        <v>701</v>
      </c>
      <c r="D149" s="69">
        <v>0</v>
      </c>
      <c r="E149" s="108" t="s">
        <v>493</v>
      </c>
      <c r="F149" s="72">
        <v>1000</v>
      </c>
      <c r="G149" s="72">
        <v>1857</v>
      </c>
      <c r="H149" s="18" t="str">
        <f t="shared" si="9"/>
        <v>100</v>
      </c>
      <c r="I149" s="174">
        <v>530490784</v>
      </c>
      <c r="J149" s="174">
        <v>134200000</v>
      </c>
      <c r="K149" s="20">
        <v>100</v>
      </c>
      <c r="L149" s="20">
        <v>100</v>
      </c>
      <c r="M149" s="21">
        <v>0</v>
      </c>
      <c r="N149" s="87">
        <v>0</v>
      </c>
      <c r="O149" s="87">
        <v>0</v>
      </c>
      <c r="P149" s="18" t="s">
        <v>351</v>
      </c>
      <c r="Q149" s="18">
        <v>0</v>
      </c>
      <c r="R149" s="20">
        <v>2</v>
      </c>
      <c r="S149" s="12"/>
      <c r="T149" s="12"/>
      <c r="U149" s="12"/>
      <c r="V149" s="12"/>
      <c r="W149" s="12"/>
      <c r="X149" s="12"/>
      <c r="Y149" s="12"/>
      <c r="Z149" s="12"/>
      <c r="AA149" s="12"/>
    </row>
    <row r="150" spans="2:27" ht="85.5" customHeight="1" x14ac:dyDescent="0.25">
      <c r="B150" s="161" t="s">
        <v>726</v>
      </c>
      <c r="C150" s="146" t="s">
        <v>700</v>
      </c>
      <c r="D150" s="69">
        <v>791</v>
      </c>
      <c r="E150" s="100" t="s">
        <v>494</v>
      </c>
      <c r="F150" s="72">
        <v>90</v>
      </c>
      <c r="G150" s="72">
        <v>90</v>
      </c>
      <c r="H150" s="18">
        <f t="shared" si="9"/>
        <v>100</v>
      </c>
      <c r="I150" s="174">
        <v>1696199999.8800001</v>
      </c>
      <c r="J150" s="174">
        <v>0</v>
      </c>
      <c r="K150" s="20">
        <v>100</v>
      </c>
      <c r="L150" s="20">
        <v>100</v>
      </c>
      <c r="M150" s="21">
        <v>0</v>
      </c>
      <c r="N150" s="87">
        <v>31</v>
      </c>
      <c r="O150" s="87">
        <v>31</v>
      </c>
      <c r="P150" s="18">
        <v>100</v>
      </c>
      <c r="Q150" s="18">
        <f t="shared" si="8"/>
        <v>100</v>
      </c>
      <c r="R150" s="20">
        <v>2</v>
      </c>
      <c r="S150" s="12"/>
      <c r="T150" s="12"/>
      <c r="U150" s="12"/>
      <c r="V150" s="12"/>
      <c r="W150" s="12"/>
      <c r="X150" s="12"/>
      <c r="Y150" s="12"/>
      <c r="Z150" s="12"/>
      <c r="AA150" s="12"/>
    </row>
    <row r="151" spans="2:27" ht="75" customHeight="1" x14ac:dyDescent="0.25">
      <c r="B151" s="162" t="s">
        <v>726</v>
      </c>
      <c r="C151" s="144" t="s">
        <v>702</v>
      </c>
      <c r="D151" s="69">
        <v>0.3</v>
      </c>
      <c r="E151" s="103" t="s">
        <v>495</v>
      </c>
      <c r="F151" s="72">
        <v>0.2</v>
      </c>
      <c r="G151" s="72">
        <v>0.03</v>
      </c>
      <c r="H151" s="18">
        <f t="shared" si="9"/>
        <v>15</v>
      </c>
      <c r="I151" s="174">
        <v>2783458679</v>
      </c>
      <c r="J151" s="174">
        <v>2315268044</v>
      </c>
      <c r="K151" s="20">
        <v>100</v>
      </c>
      <c r="L151" s="20">
        <v>100</v>
      </c>
      <c r="M151" s="21">
        <f>IF(ISERROR(G151/F151),"-",IF(AND((G151/(J151*L151))/(F151/(I151*K151))*100&gt;=0,(G151/(J151*L151))/(F151/(I151*K151))*100&lt;=120),(G151/(J151*L151))/(F151/(I151*K151))*100*(I151/SUM($I$11:$I$369)),100*(I151/SUM($I$11:$I$369))))</f>
        <v>1.9937157679179435E-2</v>
      </c>
      <c r="N151" s="87">
        <v>14109</v>
      </c>
      <c r="O151" s="87">
        <v>14109</v>
      </c>
      <c r="P151" s="18">
        <v>15</v>
      </c>
      <c r="Q151" s="18">
        <f t="shared" si="8"/>
        <v>57.5</v>
      </c>
      <c r="R151" s="20">
        <v>2</v>
      </c>
      <c r="S151" s="12"/>
      <c r="T151" s="12"/>
      <c r="U151" s="12"/>
      <c r="V151" s="12"/>
      <c r="W151" s="12"/>
      <c r="X151" s="12"/>
      <c r="Y151" s="12"/>
      <c r="Z151" s="12"/>
      <c r="AA151" s="12"/>
    </row>
    <row r="152" spans="2:27" ht="75" customHeight="1" x14ac:dyDescent="0.25">
      <c r="B152" s="162" t="s">
        <v>726</v>
      </c>
      <c r="C152" s="144" t="s">
        <v>703</v>
      </c>
      <c r="D152" s="69">
        <v>0</v>
      </c>
      <c r="E152" s="103" t="s">
        <v>496</v>
      </c>
      <c r="F152" s="72">
        <v>0.2</v>
      </c>
      <c r="G152" s="72">
        <v>0.27</v>
      </c>
      <c r="H152" s="18" t="str">
        <f t="shared" si="9"/>
        <v>100</v>
      </c>
      <c r="I152" s="174">
        <v>452618001</v>
      </c>
      <c r="J152" s="174">
        <v>146500000</v>
      </c>
      <c r="K152" s="20">
        <v>100</v>
      </c>
      <c r="L152" s="20">
        <v>100</v>
      </c>
      <c r="M152" s="21">
        <v>0</v>
      </c>
      <c r="N152" s="87">
        <v>55630</v>
      </c>
      <c r="O152" s="87">
        <v>55630</v>
      </c>
      <c r="P152" s="18" t="s">
        <v>351</v>
      </c>
      <c r="Q152" s="18">
        <f t="shared" si="8"/>
        <v>100</v>
      </c>
      <c r="R152" s="20">
        <v>2</v>
      </c>
      <c r="S152" s="12"/>
      <c r="T152" s="12"/>
      <c r="U152" s="12"/>
      <c r="V152" s="12"/>
      <c r="W152" s="12"/>
      <c r="X152" s="12"/>
      <c r="Y152" s="12"/>
      <c r="Z152" s="12"/>
      <c r="AA152" s="12"/>
    </row>
    <row r="153" spans="2:27" ht="75" customHeight="1" thickBot="1" x14ac:dyDescent="0.3">
      <c r="B153" s="151" t="s">
        <v>726</v>
      </c>
      <c r="C153" s="138" t="s">
        <v>704</v>
      </c>
      <c r="D153" s="69">
        <v>0</v>
      </c>
      <c r="E153" s="97" t="s">
        <v>497</v>
      </c>
      <c r="F153" s="72">
        <v>0.25</v>
      </c>
      <c r="G153" s="72">
        <v>0.15</v>
      </c>
      <c r="H153" s="18">
        <f t="shared" si="9"/>
        <v>60</v>
      </c>
      <c r="I153" s="174">
        <v>207500000</v>
      </c>
      <c r="J153" s="174">
        <v>75670000</v>
      </c>
      <c r="K153" s="20">
        <v>100</v>
      </c>
      <c r="L153" s="20">
        <v>100</v>
      </c>
      <c r="M153" s="21">
        <f>IF(ISERROR(G153/F153),"-",IF(AND((G153/(J153*L153))/(F153/(I153*K153))*100&gt;=0,(G153/(J153*L153))/(F153/(I153*K153))*100&lt;=120),(G153/(J153*L153))/(F153/(I153*K153))*100*(I153/SUM($I$11:$I$369)),100*(I153/SUM($I$11:$I$369))))</f>
        <v>8.2417949649654966E-3</v>
      </c>
      <c r="N153" s="87">
        <v>60000</v>
      </c>
      <c r="O153" s="87">
        <v>60000</v>
      </c>
      <c r="P153" s="18">
        <v>60</v>
      </c>
      <c r="Q153" s="18">
        <f t="shared" si="8"/>
        <v>80</v>
      </c>
      <c r="R153" s="20">
        <v>2</v>
      </c>
      <c r="S153" s="12"/>
      <c r="T153" s="12"/>
      <c r="U153" s="12"/>
      <c r="V153" s="12"/>
      <c r="W153" s="12"/>
      <c r="X153" s="12"/>
      <c r="Y153" s="12"/>
      <c r="Z153" s="12"/>
      <c r="AA153" s="12"/>
    </row>
    <row r="154" spans="2:27" ht="75" customHeight="1" x14ac:dyDescent="0.25">
      <c r="B154" s="151" t="s">
        <v>726</v>
      </c>
      <c r="C154" s="138" t="s">
        <v>701</v>
      </c>
      <c r="D154" s="69" t="s">
        <v>28</v>
      </c>
      <c r="E154" s="98" t="s">
        <v>498</v>
      </c>
      <c r="F154" s="72">
        <v>0.33</v>
      </c>
      <c r="G154" s="72">
        <v>0.36</v>
      </c>
      <c r="H154" s="18" t="str">
        <f t="shared" si="9"/>
        <v>100</v>
      </c>
      <c r="I154" s="174">
        <v>5248400331</v>
      </c>
      <c r="J154" s="174">
        <v>4225848566.3299999</v>
      </c>
      <c r="K154" s="20">
        <v>100</v>
      </c>
      <c r="L154" s="20">
        <v>100</v>
      </c>
      <c r="M154" s="21">
        <f>IF(ISERROR(G154/F154),"-",IF(AND((G154/(J154*L154))/(F154/(I154*K154))*100&gt;=0,(G154/(J154*L154))/(F154/(I154*K154))*100&lt;=120),(G154/(J154*L154))/(F154/(I154*K154))*100*(I154/SUM($I$11:$I$369)),100*(I154/SUM($I$11:$I$369))))</f>
        <v>0.20846380444413995</v>
      </c>
      <c r="N154" s="87">
        <v>500</v>
      </c>
      <c r="O154" s="87">
        <v>500</v>
      </c>
      <c r="P154" s="18" t="s">
        <v>351</v>
      </c>
      <c r="Q154" s="18">
        <f t="shared" si="8"/>
        <v>100</v>
      </c>
      <c r="R154" s="20">
        <v>2</v>
      </c>
      <c r="S154" s="12"/>
      <c r="T154" s="12"/>
      <c r="U154" s="12"/>
      <c r="V154" s="12"/>
      <c r="W154" s="12"/>
      <c r="X154" s="12"/>
      <c r="Y154" s="12"/>
      <c r="Z154" s="12"/>
      <c r="AA154" s="12"/>
    </row>
    <row r="155" spans="2:27" ht="75" customHeight="1" x14ac:dyDescent="0.25">
      <c r="B155" s="151" t="s">
        <v>726</v>
      </c>
      <c r="C155" s="138" t="s">
        <v>696</v>
      </c>
      <c r="D155" s="69"/>
      <c r="E155" s="109" t="s">
        <v>499</v>
      </c>
      <c r="F155" s="72"/>
      <c r="G155" s="72"/>
      <c r="H155" s="18" t="str">
        <f t="shared" si="9"/>
        <v>-</v>
      </c>
      <c r="I155" s="174">
        <v>1489774616</v>
      </c>
      <c r="J155" s="174">
        <v>1442486980</v>
      </c>
      <c r="K155" s="20"/>
      <c r="L155" s="20"/>
      <c r="M155" s="21" t="str">
        <f>IF(ISERROR(G155/F155),"-",IF(AND((G155/(J155*L155))/(F155/(I155*K155))*100&gt;=0,(G155/(J155*L155))/(F155/(I155*K155))*100&lt;=120),(G155/(J155*L155))/(F155/(I155*K155))*100*(I155/SUM($I$11:$I$369)),100*(I155/SUM($I$11:$I$369))))</f>
        <v>-</v>
      </c>
      <c r="N155" s="22"/>
      <c r="O155" s="90"/>
      <c r="P155" s="18"/>
      <c r="Q155" s="18" t="str">
        <f t="shared" si="8"/>
        <v>-</v>
      </c>
      <c r="R155" s="20"/>
      <c r="S155" s="12"/>
      <c r="T155" s="12"/>
      <c r="U155" s="12"/>
      <c r="V155" s="12"/>
      <c r="W155" s="12"/>
      <c r="X155" s="12"/>
      <c r="Y155" s="12"/>
      <c r="Z155" s="12"/>
      <c r="AA155" s="12"/>
    </row>
    <row r="156" spans="2:27" ht="75" customHeight="1" x14ac:dyDescent="0.25">
      <c r="B156" s="151" t="s">
        <v>726</v>
      </c>
      <c r="C156" s="138" t="s">
        <v>701</v>
      </c>
      <c r="D156" s="69"/>
      <c r="E156" s="96" t="s">
        <v>500</v>
      </c>
      <c r="F156" s="72"/>
      <c r="G156" s="72"/>
      <c r="H156" s="18" t="str">
        <f t="shared" si="9"/>
        <v>-</v>
      </c>
      <c r="I156" s="174">
        <v>150000000</v>
      </c>
      <c r="J156" s="174">
        <v>101000000</v>
      </c>
      <c r="K156" s="20"/>
      <c r="L156" s="20"/>
      <c r="M156" s="21" t="str">
        <f>IF(ISERROR(G156/F156),"-",IF(AND((G156/(J156*L156))/(F156/(I156*K156))*100&gt;=0,(G156/(J156*L156))/(F156/(I156*K156))*100&lt;=120),(G156/(J156*L156))/(F156/(I156*K156))*100*(I156/SUM($I$11:$I$369)),100*(I156/SUM($I$11:$I$369))))</f>
        <v>-</v>
      </c>
      <c r="N156" s="22"/>
      <c r="O156" s="90"/>
      <c r="P156" s="18"/>
      <c r="Q156" s="18" t="str">
        <f t="shared" si="8"/>
        <v>-</v>
      </c>
      <c r="R156" s="20"/>
      <c r="S156" s="12"/>
      <c r="T156" s="12"/>
      <c r="U156" s="12"/>
      <c r="V156" s="12"/>
      <c r="W156" s="12"/>
      <c r="X156" s="12"/>
      <c r="Y156" s="12"/>
      <c r="Z156" s="12"/>
      <c r="AA156" s="12"/>
    </row>
    <row r="157" spans="2:27" ht="75" customHeight="1" x14ac:dyDescent="0.25">
      <c r="B157" s="151" t="s">
        <v>727</v>
      </c>
      <c r="C157" s="138" t="s">
        <v>705</v>
      </c>
      <c r="D157" s="69"/>
      <c r="E157" s="96" t="s">
        <v>501</v>
      </c>
      <c r="F157" s="72"/>
      <c r="G157" s="72"/>
      <c r="H157" s="18" t="str">
        <f t="shared" si="9"/>
        <v>-</v>
      </c>
      <c r="I157" s="174">
        <v>6652692487.1999998</v>
      </c>
      <c r="J157" s="174">
        <v>7857837273</v>
      </c>
      <c r="K157" s="20"/>
      <c r="L157" s="20"/>
      <c r="M157" s="21" t="str">
        <f>IF(ISERROR(G157/F157),"-",IF(AND((G157/(J157*L157))/(F157/(I157*K157))*100&gt;=0,(G157/(J157*L157))/(F157/(I157*K157))*100&lt;=120),(G157/(J157*L157))/(F157/(I157*K157))*100*(I157/SUM($I$11:$I$369)),100*(I157/SUM($I$11:$I$369))))</f>
        <v>-</v>
      </c>
      <c r="N157" s="22"/>
      <c r="O157" s="90"/>
      <c r="P157" s="18"/>
      <c r="Q157" s="18" t="str">
        <f t="shared" si="8"/>
        <v>-</v>
      </c>
      <c r="R157" s="20"/>
      <c r="S157" s="12"/>
      <c r="T157" s="12"/>
      <c r="U157" s="12"/>
      <c r="V157" s="12"/>
      <c r="W157" s="12"/>
      <c r="X157" s="12"/>
      <c r="Y157" s="12"/>
      <c r="Z157" s="12"/>
      <c r="AA157" s="12"/>
    </row>
    <row r="158" spans="2:27" ht="75" customHeight="1" x14ac:dyDescent="0.25">
      <c r="B158" s="151" t="s">
        <v>727</v>
      </c>
      <c r="C158" s="138" t="s">
        <v>706</v>
      </c>
      <c r="D158" s="69"/>
      <c r="E158" s="96" t="s">
        <v>502</v>
      </c>
      <c r="F158" s="72"/>
      <c r="G158" s="72"/>
      <c r="H158" s="18" t="str">
        <f t="shared" si="9"/>
        <v>-</v>
      </c>
      <c r="I158" s="174">
        <v>5685867307.1000004</v>
      </c>
      <c r="J158" s="174">
        <v>4134037946.0999999</v>
      </c>
      <c r="K158" s="20"/>
      <c r="L158" s="20"/>
      <c r="M158" s="21" t="str">
        <f>IF(ISERROR(G158/F158),"-",IF(AND((G158/(J158*L158))/(F158/(I158*K158))*100&gt;=0,(G158/(J158*L158))/(F158/(I158*K158))*100&lt;=120),(G158/(J158*L158))/(F158/(I158*K158))*100*(I158/SUM($I$11:$I$369)),100*(I158/SUM($I$11:$I$369))))</f>
        <v>-</v>
      </c>
      <c r="N158" s="22"/>
      <c r="O158" s="90"/>
      <c r="P158" s="18"/>
      <c r="Q158" s="18" t="str">
        <f t="shared" si="8"/>
        <v>-</v>
      </c>
      <c r="R158" s="20"/>
      <c r="S158" s="12"/>
      <c r="T158" s="12"/>
      <c r="U158" s="12"/>
      <c r="V158" s="12"/>
      <c r="W158" s="12"/>
      <c r="X158" s="12"/>
      <c r="Y158" s="12"/>
      <c r="Z158" s="12"/>
      <c r="AA158" s="12"/>
    </row>
    <row r="159" spans="2:27" ht="75" customHeight="1" x14ac:dyDescent="0.25">
      <c r="B159" s="151" t="s">
        <v>727</v>
      </c>
      <c r="C159" s="138" t="s">
        <v>705</v>
      </c>
      <c r="D159" s="69"/>
      <c r="E159" s="96" t="s">
        <v>503</v>
      </c>
      <c r="F159" s="72"/>
      <c r="G159" s="72"/>
      <c r="H159" s="18" t="str">
        <f t="shared" si="9"/>
        <v>-</v>
      </c>
      <c r="I159" s="174">
        <v>1004185970</v>
      </c>
      <c r="J159" s="174">
        <v>996305970</v>
      </c>
      <c r="K159" s="20"/>
      <c r="L159" s="20"/>
      <c r="M159" s="21" t="str">
        <f>IF(ISERROR(G159/F159),"-",IF(AND((G159/(J159*L159))/(F159/(I159*K159))*100&gt;=0,(G159/(J159*L159))/(F159/(I159*K159))*100&lt;=120),(G159/(J159*L159))/(F159/(I159*K159))*100*(I159/SUM($I$11:$I$369)),100*(I159/SUM($I$11:$I$369))))</f>
        <v>-</v>
      </c>
      <c r="N159" s="22"/>
      <c r="O159" s="90"/>
      <c r="P159" s="18"/>
      <c r="Q159" s="18" t="str">
        <f t="shared" si="8"/>
        <v>-</v>
      </c>
      <c r="R159" s="20"/>
      <c r="S159" s="12"/>
      <c r="T159" s="12"/>
      <c r="U159" s="12"/>
      <c r="V159" s="12"/>
      <c r="W159" s="12"/>
      <c r="X159" s="12"/>
      <c r="Y159" s="12"/>
      <c r="Z159" s="12"/>
      <c r="AA159" s="12"/>
    </row>
    <row r="160" spans="2:27" ht="75" customHeight="1" thickBot="1" x14ac:dyDescent="0.3">
      <c r="B160" s="151" t="s">
        <v>727</v>
      </c>
      <c r="C160" s="138" t="s">
        <v>707</v>
      </c>
      <c r="D160" s="69"/>
      <c r="E160" s="110" t="s">
        <v>504</v>
      </c>
      <c r="F160" s="72"/>
      <c r="G160" s="72"/>
      <c r="H160" s="18" t="str">
        <f t="shared" si="9"/>
        <v>-</v>
      </c>
      <c r="I160" s="174">
        <v>1210419180.4000001</v>
      </c>
      <c r="J160" s="174">
        <v>1578905377.79</v>
      </c>
      <c r="K160" s="20"/>
      <c r="L160" s="20"/>
      <c r="M160" s="21" t="str">
        <f>IF(ISERROR(G160/F160),"-",IF(AND((G160/(J160*L160))/(F160/(I160*K160))*100&gt;=0,(G160/(J160*L160))/(F160/(I160*K160))*100&lt;=120),(G160/(J160*L160))/(F160/(I160*K160))*100*(I160/SUM($I$11:$I$369)),100*(I160/SUM($I$11:$I$369))))</f>
        <v>-</v>
      </c>
      <c r="N160" s="22"/>
      <c r="O160" s="90"/>
      <c r="P160" s="18"/>
      <c r="Q160" s="18" t="str">
        <f t="shared" si="8"/>
        <v>-</v>
      </c>
      <c r="R160" s="20"/>
      <c r="S160" s="12"/>
      <c r="T160" s="12"/>
      <c r="U160" s="12"/>
      <c r="V160" s="12"/>
      <c r="W160" s="12"/>
      <c r="X160" s="12"/>
      <c r="Y160" s="12"/>
      <c r="Z160" s="12"/>
      <c r="AA160" s="12"/>
    </row>
    <row r="161" spans="2:27" ht="75" customHeight="1" x14ac:dyDescent="0.25">
      <c r="B161" s="151" t="s">
        <v>727</v>
      </c>
      <c r="C161" s="138" t="s">
        <v>701</v>
      </c>
      <c r="D161" s="69"/>
      <c r="E161" s="111" t="s">
        <v>505</v>
      </c>
      <c r="F161" s="72"/>
      <c r="G161" s="72"/>
      <c r="H161" s="18" t="str">
        <f t="shared" si="9"/>
        <v>-</v>
      </c>
      <c r="I161" s="174">
        <v>2659579861.1099997</v>
      </c>
      <c r="J161" s="174">
        <v>3515940075</v>
      </c>
      <c r="K161" s="20"/>
      <c r="L161" s="20"/>
      <c r="M161" s="21" t="str">
        <f>IF(ISERROR(G161/F161),"-",IF(AND((G161/(J161*L161))/(F161/(I161*K161))*100&gt;=0,(G161/(J161*L161))/(F161/(I161*K161))*100&lt;=120),(G161/(J161*L161))/(F161/(I161*K161))*100*(I161/SUM($I$11:$I$369)),100*(I161/SUM($I$11:$I$369))))</f>
        <v>-</v>
      </c>
      <c r="N161" s="22"/>
      <c r="O161" s="90"/>
      <c r="P161" s="18"/>
      <c r="Q161" s="18" t="str">
        <f t="shared" si="8"/>
        <v>-</v>
      </c>
      <c r="R161" s="20"/>
      <c r="S161" s="12"/>
      <c r="T161" s="12"/>
      <c r="U161" s="12"/>
      <c r="V161" s="12"/>
      <c r="W161" s="12"/>
      <c r="X161" s="12"/>
      <c r="Y161" s="12"/>
      <c r="Z161" s="12"/>
      <c r="AA161" s="12"/>
    </row>
    <row r="162" spans="2:27" ht="75" customHeight="1" x14ac:dyDescent="0.25">
      <c r="B162" s="151" t="s">
        <v>727</v>
      </c>
      <c r="C162" s="138" t="s">
        <v>706</v>
      </c>
      <c r="D162" s="69"/>
      <c r="E162" s="109" t="s">
        <v>506</v>
      </c>
      <c r="F162" s="72"/>
      <c r="G162" s="72"/>
      <c r="H162" s="18" t="str">
        <f t="shared" si="9"/>
        <v>-</v>
      </c>
      <c r="I162" s="174">
        <v>1834244206.2</v>
      </c>
      <c r="J162" s="174">
        <v>2569361555.8000002</v>
      </c>
      <c r="K162" s="20"/>
      <c r="L162" s="20"/>
      <c r="M162" s="21" t="str">
        <f>IF(ISERROR(G162/F162),"-",IF(AND((G162/(J162*L162))/(F162/(I162*K162))*100&gt;=0,(G162/(J162*L162))/(F162/(I162*K162))*100&lt;=120),(G162/(J162*L162))/(F162/(I162*K162))*100*(I162/SUM($I$11:$I$369)),100*(I162/SUM($I$11:$I$369))))</f>
        <v>-</v>
      </c>
      <c r="N162" s="22"/>
      <c r="O162" s="90"/>
      <c r="P162" s="18"/>
      <c r="Q162" s="18" t="str">
        <f t="shared" si="8"/>
        <v>-</v>
      </c>
      <c r="R162" s="20"/>
      <c r="S162" s="12"/>
      <c r="T162" s="12"/>
      <c r="U162" s="12"/>
      <c r="V162" s="12"/>
      <c r="W162" s="12"/>
      <c r="X162" s="12"/>
      <c r="Y162" s="12"/>
      <c r="Z162" s="12"/>
      <c r="AA162" s="12"/>
    </row>
    <row r="163" spans="2:27" ht="75" customHeight="1" x14ac:dyDescent="0.25">
      <c r="B163" s="151" t="s">
        <v>727</v>
      </c>
      <c r="C163" s="138" t="s">
        <v>706</v>
      </c>
      <c r="D163" s="69"/>
      <c r="E163" s="96" t="s">
        <v>507</v>
      </c>
      <c r="F163" s="72"/>
      <c r="G163" s="72"/>
      <c r="H163" s="18" t="str">
        <f t="shared" si="9"/>
        <v>-</v>
      </c>
      <c r="I163" s="174">
        <v>4312413009</v>
      </c>
      <c r="J163" s="174">
        <v>1846254346.71</v>
      </c>
      <c r="K163" s="20"/>
      <c r="L163" s="20"/>
      <c r="M163" s="21" t="str">
        <f>IF(ISERROR(G163/F163),"-",IF(AND((G163/(J163*L163))/(F163/(I163*K163))*100&gt;=0,(G163/(J163*L163))/(F163/(I163*K163))*100&lt;=120),(G163/(J163*L163))/(F163/(I163*K163))*100*(I163/SUM($I$11:$I$369)),100*(I163/SUM($I$11:$I$369))))</f>
        <v>-</v>
      </c>
      <c r="N163" s="22"/>
      <c r="O163" s="90"/>
      <c r="P163" s="18"/>
      <c r="Q163" s="18" t="str">
        <f t="shared" si="8"/>
        <v>-</v>
      </c>
      <c r="R163" s="20"/>
      <c r="S163" s="12"/>
      <c r="T163" s="12"/>
      <c r="U163" s="12"/>
      <c r="V163" s="12"/>
      <c r="W163" s="12"/>
      <c r="X163" s="12"/>
      <c r="Y163" s="12"/>
      <c r="Z163" s="12"/>
      <c r="AA163" s="12"/>
    </row>
    <row r="164" spans="2:27" ht="75" customHeight="1" x14ac:dyDescent="0.25">
      <c r="B164" s="163" t="s">
        <v>728</v>
      </c>
      <c r="C164" s="138" t="s">
        <v>708</v>
      </c>
      <c r="D164" s="69"/>
      <c r="E164" s="96" t="s">
        <v>508</v>
      </c>
      <c r="F164" s="72"/>
      <c r="G164" s="72"/>
      <c r="H164" s="18" t="str">
        <f t="shared" si="9"/>
        <v>-</v>
      </c>
      <c r="I164" s="174">
        <v>80689274844.73999</v>
      </c>
      <c r="J164" s="174">
        <v>81556074531.220001</v>
      </c>
      <c r="K164" s="20"/>
      <c r="L164" s="20"/>
      <c r="M164" s="21" t="str">
        <f>IF(ISERROR(G164/F164),"-",IF(AND((G164/(J164*L164))/(F164/(I164*K164))*100&gt;=0,(G164/(J164*L164))/(F164/(I164*K164))*100&lt;=120),(G164/(J164*L164))/(F164/(I164*K164))*100*(I164/SUM($I$11:$I$369)),100*(I164/SUM($I$11:$I$369))))</f>
        <v>-</v>
      </c>
      <c r="N164" s="22"/>
      <c r="O164" s="90"/>
      <c r="P164" s="18"/>
      <c r="Q164" s="18" t="str">
        <f t="shared" si="8"/>
        <v>-</v>
      </c>
      <c r="R164" s="20"/>
      <c r="S164" s="12"/>
      <c r="T164" s="12"/>
      <c r="U164" s="12"/>
      <c r="V164" s="12"/>
      <c r="W164" s="12"/>
      <c r="X164" s="12"/>
      <c r="Y164" s="12"/>
      <c r="Z164" s="12"/>
      <c r="AA164" s="12"/>
    </row>
    <row r="165" spans="2:27" ht="75" customHeight="1" x14ac:dyDescent="0.25">
      <c r="B165" s="164" t="s">
        <v>728</v>
      </c>
      <c r="C165" s="147" t="s">
        <v>709</v>
      </c>
      <c r="D165" s="69"/>
      <c r="E165" s="100" t="s">
        <v>509</v>
      </c>
      <c r="F165" s="72"/>
      <c r="G165" s="72"/>
      <c r="H165" s="18" t="str">
        <f t="shared" si="9"/>
        <v>-</v>
      </c>
      <c r="I165" s="174">
        <v>1706948565</v>
      </c>
      <c r="J165" s="174">
        <v>1649791898</v>
      </c>
      <c r="K165" s="20"/>
      <c r="L165" s="20"/>
      <c r="M165" s="21" t="str">
        <f>IF(ISERROR(G165/F165),"-",IF(AND((G165/(J165*L165))/(F165/(I165*K165))*100&gt;=0,(G165/(J165*L165))/(F165/(I165*K165))*100&lt;=120),(G165/(J165*L165))/(F165/(I165*K165))*100*(I165/SUM($I$11:$I$369)),100*(I165/SUM($I$11:$I$369))))</f>
        <v>-</v>
      </c>
      <c r="N165" s="22"/>
      <c r="O165" s="90"/>
      <c r="P165" s="18"/>
      <c r="Q165" s="18" t="str">
        <f t="shared" si="8"/>
        <v>-</v>
      </c>
      <c r="R165" s="20"/>
      <c r="S165" s="12"/>
      <c r="T165" s="12"/>
      <c r="U165" s="12"/>
      <c r="V165" s="12"/>
      <c r="W165" s="12"/>
      <c r="X165" s="12"/>
      <c r="Y165" s="12"/>
      <c r="Z165" s="12"/>
      <c r="AA165" s="12"/>
    </row>
    <row r="166" spans="2:27" ht="75" customHeight="1" x14ac:dyDescent="0.25">
      <c r="B166" s="164" t="s">
        <v>728</v>
      </c>
      <c r="C166" s="147" t="s">
        <v>709</v>
      </c>
      <c r="D166" s="69"/>
      <c r="E166" s="100" t="s">
        <v>510</v>
      </c>
      <c r="F166" s="72"/>
      <c r="G166" s="73"/>
      <c r="H166" s="18" t="str">
        <f t="shared" si="9"/>
        <v>-</v>
      </c>
      <c r="I166" s="174">
        <v>538097536</v>
      </c>
      <c r="J166" s="174">
        <v>524390869</v>
      </c>
      <c r="K166" s="20"/>
      <c r="L166" s="20"/>
      <c r="M166" s="21" t="str">
        <f>IF(ISERROR(G166/F166),"-",IF(AND((G166/(J166*L166))/(F166/(I166*K166))*100&gt;=0,(G166/(J166*L166))/(F166/(I166*K166))*100&lt;=120),(G166/(J166*L166))/(F166/(I166*K166))*100*(I166/SUM($I$11:$I$369)),100*(I166/SUM($I$11:$I$369))))</f>
        <v>-</v>
      </c>
      <c r="N166" s="22"/>
      <c r="O166" s="90"/>
      <c r="P166" s="18"/>
      <c r="Q166" s="18" t="str">
        <f t="shared" si="8"/>
        <v>-</v>
      </c>
      <c r="R166" s="20"/>
      <c r="S166" s="12"/>
      <c r="T166" s="12"/>
      <c r="U166" s="12"/>
      <c r="V166" s="12"/>
      <c r="W166" s="12"/>
      <c r="X166" s="12"/>
      <c r="Y166" s="12"/>
      <c r="Z166" s="12"/>
      <c r="AA166" s="12"/>
    </row>
    <row r="167" spans="2:27" ht="75" customHeight="1" thickBot="1" x14ac:dyDescent="0.3">
      <c r="B167" s="164" t="s">
        <v>728</v>
      </c>
      <c r="C167" s="147" t="s">
        <v>709</v>
      </c>
      <c r="D167" s="69"/>
      <c r="E167" s="112" t="s">
        <v>511</v>
      </c>
      <c r="F167" s="72"/>
      <c r="G167" s="72"/>
      <c r="H167" s="18" t="str">
        <f t="shared" si="9"/>
        <v>-</v>
      </c>
      <c r="I167" s="174">
        <v>6560772082</v>
      </c>
      <c r="J167" s="174">
        <v>6166608518.6399994</v>
      </c>
      <c r="K167" s="20"/>
      <c r="L167" s="20"/>
      <c r="M167" s="21" t="str">
        <f>IF(ISERROR(G167/F167),"-",IF(AND((G167/(J167*L167))/(F167/(I167*K167))*100&gt;=0,(G167/(J167*L167))/(F167/(I167*K167))*100&lt;=120),(G167/(J167*L167))/(F167/(I167*K167))*100*(I167/SUM($I$11:$I$369)),100*(I167/SUM($I$11:$I$369))))</f>
        <v>-</v>
      </c>
      <c r="N167" s="22"/>
      <c r="O167" s="90"/>
      <c r="P167" s="18"/>
      <c r="Q167" s="18" t="str">
        <f t="shared" si="8"/>
        <v>-</v>
      </c>
      <c r="R167" s="20"/>
      <c r="S167" s="12"/>
      <c r="T167" s="12"/>
      <c r="U167" s="12"/>
      <c r="V167" s="12"/>
      <c r="W167" s="12"/>
      <c r="X167" s="12"/>
      <c r="Y167" s="12"/>
      <c r="Z167" s="12"/>
      <c r="AA167" s="12"/>
    </row>
    <row r="168" spans="2:27" ht="75" customHeight="1" x14ac:dyDescent="0.25">
      <c r="B168" s="164" t="s">
        <v>728</v>
      </c>
      <c r="C168" s="147" t="s">
        <v>709</v>
      </c>
      <c r="D168" s="69"/>
      <c r="E168" s="113" t="s">
        <v>512</v>
      </c>
      <c r="F168" s="72"/>
      <c r="G168" s="72"/>
      <c r="H168" s="18" t="str">
        <f t="shared" si="9"/>
        <v>-</v>
      </c>
      <c r="I168" s="174">
        <v>5554353968</v>
      </c>
      <c r="J168" s="174">
        <v>6109602188.4400005</v>
      </c>
      <c r="K168" s="20"/>
      <c r="L168" s="20"/>
      <c r="M168" s="21" t="str">
        <f>IF(ISERROR(G168/F168),"-",IF(AND((G168/(J168*L168))/(F168/(I168*K168))*100&gt;=0,(G168/(J168*L168))/(F168/(I168*K168))*100&lt;=120),(G168/(J168*L168))/(F168/(I168*K168))*100*(I168/SUM($I$11:$I$369)),100*(I168/SUM($I$11:$I$369))))</f>
        <v>-</v>
      </c>
      <c r="N168" s="22"/>
      <c r="O168" s="90"/>
      <c r="P168" s="18"/>
      <c r="Q168" s="18" t="str">
        <f t="shared" si="8"/>
        <v>-</v>
      </c>
      <c r="R168" s="20"/>
      <c r="S168" s="12"/>
      <c r="T168" s="12"/>
      <c r="U168" s="12"/>
      <c r="V168" s="12"/>
      <c r="W168" s="12"/>
      <c r="X168" s="12"/>
      <c r="Y168" s="12"/>
      <c r="Z168" s="12"/>
      <c r="AA168" s="12"/>
    </row>
    <row r="169" spans="2:27" ht="75" customHeight="1" x14ac:dyDescent="0.25">
      <c r="B169" s="154" t="s">
        <v>728</v>
      </c>
      <c r="C169" s="148" t="s">
        <v>709</v>
      </c>
      <c r="D169" s="69"/>
      <c r="E169" s="96" t="s">
        <v>513</v>
      </c>
      <c r="F169" s="72"/>
      <c r="G169" s="72"/>
      <c r="H169" s="18" t="str">
        <f t="shared" si="9"/>
        <v>-</v>
      </c>
      <c r="I169" s="174">
        <v>100000000</v>
      </c>
      <c r="J169" s="174">
        <v>60366666</v>
      </c>
      <c r="K169" s="20"/>
      <c r="L169" s="20"/>
      <c r="M169" s="21" t="str">
        <f>IF(ISERROR(G169/F169),"-",IF(AND((G169/(J169*L169))/(F169/(I169*K169))*100&gt;=0,(G169/(J169*L169))/(F169/(I169*K169))*100&lt;=120),(G169/(J169*L169))/(F169/(I169*K169))*100*(I169/SUM($I$11:$I$369)),100*(I169/SUM($I$11:$I$369))))</f>
        <v>-</v>
      </c>
      <c r="N169" s="22"/>
      <c r="O169" s="90"/>
      <c r="P169" s="18"/>
      <c r="Q169" s="18" t="str">
        <f t="shared" si="8"/>
        <v>-</v>
      </c>
      <c r="R169" s="20"/>
      <c r="S169" s="12"/>
      <c r="T169" s="12"/>
      <c r="U169" s="12"/>
      <c r="V169" s="12"/>
      <c r="W169" s="12"/>
      <c r="X169" s="12"/>
      <c r="Y169" s="12"/>
      <c r="Z169" s="12"/>
      <c r="AA169" s="12"/>
    </row>
    <row r="170" spans="2:27" ht="75" customHeight="1" x14ac:dyDescent="0.25">
      <c r="B170" s="154" t="s">
        <v>728</v>
      </c>
      <c r="C170" s="141" t="s">
        <v>709</v>
      </c>
      <c r="D170" s="69"/>
      <c r="E170" s="96" t="s">
        <v>514</v>
      </c>
      <c r="F170" s="72"/>
      <c r="G170" s="72"/>
      <c r="H170" s="18" t="str">
        <f t="shared" si="9"/>
        <v>-</v>
      </c>
      <c r="I170" s="174">
        <v>260000000</v>
      </c>
      <c r="J170" s="174">
        <v>514950994</v>
      </c>
      <c r="K170" s="20"/>
      <c r="L170" s="20"/>
      <c r="M170" s="21" t="str">
        <f>IF(ISERROR(G170/F170),"-",IF(AND((G170/(J170*L170))/(F170/(I170*K170))*100&gt;=0,(G170/(J170*L170))/(F170/(I170*K170))*100&lt;=120),(G170/(J170*L170))/(F170/(I170*K170))*100*(I170/SUM($I$11:$I$369)),100*(I170/SUM($I$11:$I$369))))</f>
        <v>-</v>
      </c>
      <c r="N170" s="22"/>
      <c r="O170" s="90"/>
      <c r="P170" s="18"/>
      <c r="Q170" s="18" t="str">
        <f t="shared" si="8"/>
        <v>-</v>
      </c>
      <c r="R170" s="20"/>
      <c r="S170" s="12"/>
      <c r="T170" s="12"/>
      <c r="U170" s="12"/>
      <c r="V170" s="12"/>
      <c r="W170" s="12"/>
      <c r="X170" s="12"/>
      <c r="Y170" s="12"/>
      <c r="Z170" s="12"/>
      <c r="AA170" s="12"/>
    </row>
    <row r="171" spans="2:27" ht="75" customHeight="1" x14ac:dyDescent="0.25">
      <c r="B171" s="161" t="s">
        <v>728</v>
      </c>
      <c r="C171" s="138" t="s">
        <v>710</v>
      </c>
      <c r="D171" s="69"/>
      <c r="E171" s="100" t="s">
        <v>515</v>
      </c>
      <c r="F171" s="72"/>
      <c r="G171" s="72"/>
      <c r="H171" s="18" t="str">
        <f t="shared" si="9"/>
        <v>-</v>
      </c>
      <c r="I171" s="174">
        <v>12727441843</v>
      </c>
      <c r="J171" s="174">
        <v>11311709962</v>
      </c>
      <c r="K171" s="20"/>
      <c r="L171" s="20"/>
      <c r="M171" s="21" t="str">
        <f>IF(ISERROR(G171/F171),"-",IF(AND((G171/(J171*L171))/(F171/(I171*K171))*100&gt;=0,(G171/(J171*L171))/(F171/(I171*K171))*100&lt;=120),(G171/(J171*L171))/(F171/(I171*K171))*100*(I171/SUM($I$11:$I$369)),100*(I171/SUM($I$11:$I$369))))</f>
        <v>-</v>
      </c>
      <c r="N171" s="22"/>
      <c r="O171" s="90"/>
      <c r="P171" s="18"/>
      <c r="Q171" s="18" t="str">
        <f t="shared" si="8"/>
        <v>-</v>
      </c>
      <c r="R171" s="20"/>
      <c r="S171" s="12"/>
      <c r="T171" s="12"/>
      <c r="U171" s="12"/>
      <c r="V171" s="12"/>
      <c r="W171" s="12"/>
      <c r="X171" s="12"/>
      <c r="Y171" s="12"/>
      <c r="Z171" s="12"/>
      <c r="AA171" s="12"/>
    </row>
    <row r="172" spans="2:27" ht="75" customHeight="1" x14ac:dyDescent="0.25">
      <c r="B172" s="165" t="s">
        <v>728</v>
      </c>
      <c r="C172" s="148" t="s">
        <v>711</v>
      </c>
      <c r="D172" s="69"/>
      <c r="E172" s="100" t="s">
        <v>516</v>
      </c>
      <c r="F172" s="72"/>
      <c r="G172" s="72"/>
      <c r="H172" s="18" t="str">
        <f t="shared" si="9"/>
        <v>-</v>
      </c>
      <c r="I172" s="174">
        <v>1078988574</v>
      </c>
      <c r="J172" s="174">
        <v>1040051367.4</v>
      </c>
      <c r="K172" s="20"/>
      <c r="L172" s="20"/>
      <c r="M172" s="21" t="str">
        <f>IF(ISERROR(G172/F172),"-",IF(AND((G172/(J172*L172))/(F172/(I172*K172))*100&gt;=0,(G172/(J172*L172))/(F172/(I172*K172))*100&lt;=120),(G172/(J172*L172))/(F172/(I172*K172))*100*(I172/SUM($I$11:$I$369)),100*(I172/SUM($I$11:$I$369))))</f>
        <v>-</v>
      </c>
      <c r="N172" s="22"/>
      <c r="O172" s="90"/>
      <c r="P172" s="18"/>
      <c r="Q172" s="18" t="str">
        <f t="shared" si="8"/>
        <v>-</v>
      </c>
      <c r="R172" s="20"/>
      <c r="S172" s="12"/>
      <c r="T172" s="12"/>
      <c r="U172" s="12"/>
      <c r="V172" s="12"/>
      <c r="W172" s="12"/>
      <c r="X172" s="12"/>
      <c r="Y172" s="12"/>
      <c r="Z172" s="12"/>
      <c r="AA172" s="12"/>
    </row>
    <row r="173" spans="2:27" ht="75" customHeight="1" thickBot="1" x14ac:dyDescent="0.3">
      <c r="B173" s="166" t="s">
        <v>729</v>
      </c>
      <c r="C173" s="149" t="s">
        <v>712</v>
      </c>
      <c r="D173" s="69"/>
      <c r="E173" s="114" t="s">
        <v>517</v>
      </c>
      <c r="F173" s="72"/>
      <c r="G173" s="72"/>
      <c r="H173" s="18" t="str">
        <f t="shared" si="9"/>
        <v>-</v>
      </c>
      <c r="I173" s="174">
        <v>2689784752</v>
      </c>
      <c r="J173" s="174">
        <v>1596612042.6700001</v>
      </c>
      <c r="K173" s="20"/>
      <c r="L173" s="20"/>
      <c r="M173" s="21" t="str">
        <f>IF(ISERROR(G173/F173),"-",IF(AND((G173/(J173*L173))/(F173/(I173*K173))*100&gt;=0,(G173/(J173*L173))/(F173/(I173*K173))*100&lt;=120),(G173/(J173*L173))/(F173/(I173*K173))*100*(I173/SUM($I$11:$I$369)),100*(I173/SUM($I$11:$I$369))))</f>
        <v>-</v>
      </c>
      <c r="N173" s="22"/>
      <c r="O173" s="90"/>
      <c r="P173" s="18"/>
      <c r="Q173" s="18" t="str">
        <f t="shared" si="8"/>
        <v>-</v>
      </c>
      <c r="R173" s="20"/>
      <c r="S173" s="12"/>
      <c r="T173" s="12"/>
      <c r="U173" s="12"/>
      <c r="V173" s="12"/>
      <c r="W173" s="12"/>
      <c r="X173" s="12"/>
      <c r="Y173" s="12"/>
      <c r="Z173" s="12"/>
      <c r="AA173" s="12"/>
    </row>
    <row r="174" spans="2:27" ht="75" customHeight="1" x14ac:dyDescent="0.25">
      <c r="B174" s="166" t="s">
        <v>729</v>
      </c>
      <c r="C174" s="149" t="s">
        <v>712</v>
      </c>
      <c r="D174" s="69"/>
      <c r="E174" s="115" t="s">
        <v>518</v>
      </c>
      <c r="F174" s="72"/>
      <c r="G174" s="72"/>
      <c r="H174" s="18" t="str">
        <f t="shared" si="9"/>
        <v>-</v>
      </c>
      <c r="I174" s="174">
        <v>1172355930</v>
      </c>
      <c r="J174" s="174">
        <v>1058104632</v>
      </c>
      <c r="K174" s="20"/>
      <c r="L174" s="20"/>
      <c r="M174" s="21" t="str">
        <f>IF(ISERROR(G174/F174),"-",IF(AND((G174/(J174*L174))/(F174/(I174*K174))*100&gt;=0,(G174/(J174*L174))/(F174/(I174*K174))*100&lt;=120),(G174/(J174*L174))/(F174/(I174*K174))*100*(I174/SUM($I$11:$I$369)),100*(I174/SUM($I$11:$I$369))))</f>
        <v>-</v>
      </c>
      <c r="N174" s="22"/>
      <c r="O174" s="90"/>
      <c r="P174" s="18"/>
      <c r="Q174" s="18" t="str">
        <f t="shared" si="8"/>
        <v>-</v>
      </c>
      <c r="R174" s="20"/>
      <c r="S174" s="12"/>
      <c r="T174" s="12"/>
      <c r="U174" s="12"/>
      <c r="V174" s="12"/>
      <c r="W174" s="12"/>
      <c r="X174" s="12"/>
      <c r="Y174" s="12"/>
      <c r="Z174" s="12"/>
      <c r="AA174" s="12"/>
    </row>
    <row r="175" spans="2:27" ht="75" customHeight="1" x14ac:dyDescent="0.25">
      <c r="B175" s="166" t="s">
        <v>729</v>
      </c>
      <c r="C175" s="149" t="s">
        <v>712</v>
      </c>
      <c r="D175" s="69"/>
      <c r="E175" s="116" t="s">
        <v>519</v>
      </c>
      <c r="F175" s="72"/>
      <c r="G175" s="72"/>
      <c r="H175" s="18" t="str">
        <f t="shared" si="9"/>
        <v>-</v>
      </c>
      <c r="I175" s="174">
        <v>167500000</v>
      </c>
      <c r="J175" s="174">
        <v>246500001</v>
      </c>
      <c r="K175" s="20"/>
      <c r="L175" s="20"/>
      <c r="M175" s="21" t="str">
        <f>IF(ISERROR(G175/F175),"-",IF(AND((G175/(J175*L175))/(F175/(I175*K175))*100&gt;=0,(G175/(J175*L175))/(F175/(I175*K175))*100&lt;=120),(G175/(J175*L175))/(F175/(I175*K175))*100*(I175/SUM($I$11:$I$369)),100*(I175/SUM($I$11:$I$369))))</f>
        <v>-</v>
      </c>
      <c r="N175" s="22"/>
      <c r="O175" s="90"/>
      <c r="P175" s="18"/>
      <c r="Q175" s="18" t="str">
        <f t="shared" si="8"/>
        <v>-</v>
      </c>
      <c r="R175" s="20"/>
      <c r="S175" s="12"/>
      <c r="T175" s="12"/>
      <c r="U175" s="12"/>
      <c r="V175" s="12"/>
      <c r="W175" s="12"/>
      <c r="X175" s="12"/>
      <c r="Y175" s="12"/>
      <c r="Z175" s="12"/>
      <c r="AA175" s="12"/>
    </row>
    <row r="176" spans="2:27" ht="75" customHeight="1" x14ac:dyDescent="0.25">
      <c r="B176" s="166" t="s">
        <v>729</v>
      </c>
      <c r="C176" s="149" t="s">
        <v>712</v>
      </c>
      <c r="D176" s="69"/>
      <c r="E176" s="116" t="s">
        <v>520</v>
      </c>
      <c r="F176" s="72"/>
      <c r="G176" s="72"/>
      <c r="H176" s="18" t="str">
        <f t="shared" si="9"/>
        <v>-</v>
      </c>
      <c r="I176" s="174">
        <v>15093022948.360001</v>
      </c>
      <c r="J176" s="174">
        <v>9492794458.5100002</v>
      </c>
      <c r="K176" s="20"/>
      <c r="L176" s="20"/>
      <c r="M176" s="21" t="str">
        <f>IF(ISERROR(G176/F176),"-",IF(AND((G176/(J176*L176))/(F176/(I176*K176))*100&gt;=0,(G176/(J176*L176))/(F176/(I176*K176))*100&lt;=120),(G176/(J176*L176))/(F176/(I176*K176))*100*(I176/SUM($I$11:$I$369)),100*(I176/SUM($I$11:$I$369))))</f>
        <v>-</v>
      </c>
      <c r="N176" s="22"/>
      <c r="O176" s="90"/>
      <c r="P176" s="18"/>
      <c r="Q176" s="18" t="str">
        <f t="shared" si="8"/>
        <v>-</v>
      </c>
      <c r="R176" s="20"/>
      <c r="S176" s="12"/>
      <c r="T176" s="12"/>
      <c r="U176" s="12"/>
      <c r="V176" s="12"/>
      <c r="W176" s="12"/>
      <c r="X176" s="12"/>
      <c r="Y176" s="12"/>
      <c r="Z176" s="12"/>
      <c r="AA176" s="12"/>
    </row>
    <row r="177" spans="2:27" ht="75" customHeight="1" thickBot="1" x14ac:dyDescent="0.3">
      <c r="B177" s="166" t="s">
        <v>729</v>
      </c>
      <c r="C177" s="149" t="s">
        <v>712</v>
      </c>
      <c r="D177" s="69"/>
      <c r="E177" s="114" t="s">
        <v>521</v>
      </c>
      <c r="F177" s="72"/>
      <c r="G177" s="72"/>
      <c r="H177" s="18" t="str">
        <f t="shared" si="9"/>
        <v>-</v>
      </c>
      <c r="I177" s="174">
        <v>6179648483.8999996</v>
      </c>
      <c r="J177" s="174">
        <v>7475214217.8299999</v>
      </c>
      <c r="K177" s="20"/>
      <c r="L177" s="20"/>
      <c r="M177" s="21" t="str">
        <f>IF(ISERROR(G177/F177),"-",IF(AND((G177/(J177*L177))/(F177/(I177*K177))*100&gt;=0,(G177/(J177*L177))/(F177/(I177*K177))*100&lt;=120),(G177/(J177*L177))/(F177/(I177*K177))*100*(I177/SUM($I$11:$I$369)),100*(I177/SUM($I$11:$I$369))))</f>
        <v>-</v>
      </c>
      <c r="N177" s="22"/>
      <c r="O177" s="90"/>
      <c r="P177" s="18"/>
      <c r="Q177" s="18" t="str">
        <f t="shared" si="8"/>
        <v>-</v>
      </c>
      <c r="R177" s="20"/>
      <c r="S177" s="12"/>
      <c r="T177" s="12"/>
      <c r="U177" s="12"/>
      <c r="V177" s="12"/>
      <c r="W177" s="12"/>
      <c r="X177" s="12"/>
      <c r="Y177" s="12"/>
      <c r="Z177" s="12"/>
      <c r="AA177" s="12"/>
    </row>
    <row r="178" spans="2:27" ht="75" customHeight="1" x14ac:dyDescent="0.25">
      <c r="B178" s="164" t="s">
        <v>729</v>
      </c>
      <c r="C178" s="149" t="s">
        <v>712</v>
      </c>
      <c r="D178" s="69"/>
      <c r="E178" s="113" t="s">
        <v>522</v>
      </c>
      <c r="F178" s="72"/>
      <c r="G178" s="72"/>
      <c r="H178" s="18" t="str">
        <f t="shared" si="9"/>
        <v>-</v>
      </c>
      <c r="I178" s="174">
        <v>6733626604.6399994</v>
      </c>
      <c r="J178" s="174">
        <v>100275350791.5</v>
      </c>
      <c r="K178" s="20"/>
      <c r="L178" s="20"/>
      <c r="M178" s="21" t="str">
        <f>IF(ISERROR(G178/F178),"-",IF(AND((G178/(J178*L178))/(F178/(I178*K178))*100&gt;=0,(G178/(J178*L178))/(F178/(I178*K178))*100&lt;=120),(G178/(J178*L178))/(F178/(I178*K178))*100*(I178/SUM($I$11:$I$369)),100*(I178/SUM($I$11:$I$369))))</f>
        <v>-</v>
      </c>
      <c r="N178" s="22"/>
      <c r="O178" s="90"/>
      <c r="P178" s="18"/>
      <c r="Q178" s="18" t="str">
        <f t="shared" si="8"/>
        <v>-</v>
      </c>
      <c r="R178" s="20"/>
      <c r="S178" s="12"/>
      <c r="T178" s="12"/>
      <c r="U178" s="12"/>
      <c r="V178" s="12"/>
      <c r="W178" s="12"/>
      <c r="X178" s="12"/>
      <c r="Y178" s="12"/>
      <c r="Z178" s="12"/>
      <c r="AA178" s="12"/>
    </row>
    <row r="179" spans="2:27" ht="75" customHeight="1" thickBot="1" x14ac:dyDescent="0.3">
      <c r="B179" s="166" t="s">
        <v>729</v>
      </c>
      <c r="C179" s="149" t="s">
        <v>712</v>
      </c>
      <c r="D179" s="69"/>
      <c r="E179" s="114" t="s">
        <v>523</v>
      </c>
      <c r="F179" s="72"/>
      <c r="G179" s="72"/>
      <c r="H179" s="18" t="str">
        <f t="shared" si="9"/>
        <v>-</v>
      </c>
      <c r="I179" s="174">
        <v>420235203</v>
      </c>
      <c r="J179" s="174">
        <v>0</v>
      </c>
      <c r="K179" s="20"/>
      <c r="L179" s="20"/>
      <c r="M179" s="21" t="str">
        <f>IF(ISERROR(G179/F179),"-",IF(AND((G179/(J179*L179))/(F179/(I179*K179))*100&gt;=0,(G179/(J179*L179))/(F179/(I179*K179))*100&lt;=120),(G179/(J179*L179))/(F179/(I179*K179))*100*(I179/SUM($I$11:$I$369)),100*(I179/SUM($I$11:$I$369))))</f>
        <v>-</v>
      </c>
      <c r="N179" s="22"/>
      <c r="O179" s="90"/>
      <c r="P179" s="18"/>
      <c r="Q179" s="18" t="str">
        <f t="shared" si="8"/>
        <v>-</v>
      </c>
      <c r="R179" s="20"/>
      <c r="S179" s="12"/>
      <c r="T179" s="12"/>
      <c r="U179" s="12"/>
      <c r="V179" s="12"/>
      <c r="W179" s="12"/>
      <c r="X179" s="12"/>
      <c r="Y179" s="12"/>
      <c r="Z179" s="12"/>
      <c r="AA179" s="12"/>
    </row>
    <row r="180" spans="2:27" ht="75" customHeight="1" x14ac:dyDescent="0.25">
      <c r="B180" s="166" t="s">
        <v>729</v>
      </c>
      <c r="C180" s="149" t="s">
        <v>712</v>
      </c>
      <c r="D180" s="69"/>
      <c r="E180" s="115" t="s">
        <v>524</v>
      </c>
      <c r="F180" s="72"/>
      <c r="G180" s="72"/>
      <c r="H180" s="18" t="str">
        <f t="shared" si="9"/>
        <v>-</v>
      </c>
      <c r="I180" s="174">
        <v>377757566.5</v>
      </c>
      <c r="J180" s="174">
        <v>188878783.25</v>
      </c>
      <c r="K180" s="20"/>
      <c r="L180" s="20"/>
      <c r="M180" s="21" t="str">
        <f>IF(ISERROR(G180/F180),"-",IF(AND((G180/(J180*L180))/(F180/(I180*K180))*100&gt;=0,(G180/(J180*L180))/(F180/(I180*K180))*100&lt;=120),(G180/(J180*L180))/(F180/(I180*K180))*100*(I180/SUM($I$11:$I$369)),100*(I180/SUM($I$11:$I$369))))</f>
        <v>-</v>
      </c>
      <c r="N180" s="22"/>
      <c r="O180" s="90"/>
      <c r="P180" s="18"/>
      <c r="Q180" s="18" t="str">
        <f t="shared" si="8"/>
        <v>-</v>
      </c>
      <c r="R180" s="20"/>
      <c r="S180" s="12"/>
      <c r="T180" s="12"/>
      <c r="U180" s="12"/>
      <c r="V180" s="12"/>
      <c r="W180" s="12"/>
      <c r="X180" s="12"/>
      <c r="Y180" s="12"/>
      <c r="Z180" s="12"/>
      <c r="AA180" s="12"/>
    </row>
    <row r="181" spans="2:27" ht="75" customHeight="1" x14ac:dyDescent="0.25">
      <c r="B181" s="166" t="s">
        <v>729</v>
      </c>
      <c r="C181" s="149" t="s">
        <v>712</v>
      </c>
      <c r="D181" s="69"/>
      <c r="E181" s="116" t="s">
        <v>525</v>
      </c>
      <c r="F181" s="72"/>
      <c r="G181" s="72"/>
      <c r="H181" s="18" t="str">
        <f t="shared" si="9"/>
        <v>-</v>
      </c>
      <c r="I181" s="174">
        <v>2275356080</v>
      </c>
      <c r="J181" s="174">
        <v>1214312938</v>
      </c>
      <c r="K181" s="20"/>
      <c r="L181" s="20"/>
      <c r="M181" s="21" t="str">
        <f>IF(ISERROR(G181/F181),"-",IF(AND((G181/(J181*L181))/(F181/(I181*K181))*100&gt;=0,(G181/(J181*L181))/(F181/(I181*K181))*100&lt;=120),(G181/(J181*L181))/(F181/(I181*K181))*100*(I181/SUM($I$11:$I$369)),100*(I181/SUM($I$11:$I$369))))</f>
        <v>-</v>
      </c>
      <c r="N181" s="22"/>
      <c r="O181" s="90"/>
      <c r="P181" s="18"/>
      <c r="Q181" s="18" t="str">
        <f t="shared" si="8"/>
        <v>-</v>
      </c>
      <c r="R181" s="20"/>
      <c r="S181" s="12"/>
      <c r="T181" s="12"/>
      <c r="U181" s="12"/>
      <c r="V181" s="12"/>
      <c r="W181" s="12"/>
      <c r="X181" s="12"/>
      <c r="Y181" s="12"/>
      <c r="Z181" s="12"/>
      <c r="AA181" s="12"/>
    </row>
    <row r="182" spans="2:27" ht="75" customHeight="1" x14ac:dyDescent="0.25">
      <c r="B182" s="166" t="s">
        <v>729</v>
      </c>
      <c r="C182" s="149" t="s">
        <v>712</v>
      </c>
      <c r="D182" s="69"/>
      <c r="E182" s="116" t="s">
        <v>526</v>
      </c>
      <c r="F182" s="72"/>
      <c r="G182" s="72"/>
      <c r="H182" s="18" t="str">
        <f t="shared" si="9"/>
        <v>-</v>
      </c>
      <c r="I182" s="174">
        <v>1528781835.48</v>
      </c>
      <c r="J182" s="174">
        <v>2622097264</v>
      </c>
      <c r="K182" s="20"/>
      <c r="L182" s="20"/>
      <c r="M182" s="21" t="str">
        <f>IF(ISERROR(G182/F182),"-",IF(AND((G182/(J182*L182))/(F182/(I182*K182))*100&gt;=0,(G182/(J182*L182))/(F182/(I182*K182))*100&lt;=120),(G182/(J182*L182))/(F182/(I182*K182))*100*(I182/SUM($I$11:$I$369)),100*(I182/SUM($I$11:$I$369))))</f>
        <v>-</v>
      </c>
      <c r="N182" s="22"/>
      <c r="O182" s="90"/>
      <c r="P182" s="18"/>
      <c r="Q182" s="18" t="str">
        <f t="shared" si="8"/>
        <v>-</v>
      </c>
      <c r="R182" s="20"/>
      <c r="S182" s="12"/>
      <c r="T182" s="12"/>
      <c r="U182" s="12"/>
      <c r="V182" s="12"/>
      <c r="W182" s="12"/>
      <c r="X182" s="12"/>
      <c r="Y182" s="12"/>
      <c r="Z182" s="12"/>
      <c r="AA182" s="12"/>
    </row>
    <row r="183" spans="2:27" ht="75" customHeight="1" x14ac:dyDescent="0.25">
      <c r="B183" s="166" t="s">
        <v>729</v>
      </c>
      <c r="C183" s="138" t="s">
        <v>709</v>
      </c>
      <c r="D183" s="69"/>
      <c r="E183" s="116" t="s">
        <v>527</v>
      </c>
      <c r="F183" s="72"/>
      <c r="G183" s="72"/>
      <c r="H183" s="18" t="str">
        <f t="shared" si="9"/>
        <v>-</v>
      </c>
      <c r="I183" s="174">
        <v>887747863.29999995</v>
      </c>
      <c r="J183" s="174">
        <v>356173931.64999998</v>
      </c>
      <c r="K183" s="20"/>
      <c r="L183" s="20"/>
      <c r="M183" s="21" t="str">
        <f>IF(ISERROR(G183/F183),"-",IF(AND((G183/(J183*L183))/(F183/(I183*K183))*100&gt;=0,(G183/(J183*L183))/(F183/(I183*K183))*100&lt;=120),(G183/(J183*L183))/(F183/(I183*K183))*100*(I183/SUM($I$11:$I$369)),100*(I183/SUM($I$11:$I$369))))</f>
        <v>-</v>
      </c>
      <c r="N183" s="22"/>
      <c r="O183" s="90"/>
      <c r="P183" s="18"/>
      <c r="Q183" s="18" t="str">
        <f t="shared" si="8"/>
        <v>-</v>
      </c>
      <c r="R183" s="20"/>
      <c r="S183" s="12"/>
      <c r="T183" s="12"/>
      <c r="U183" s="12"/>
      <c r="V183" s="12"/>
      <c r="W183" s="12"/>
      <c r="X183" s="12"/>
      <c r="Y183" s="12"/>
      <c r="Z183" s="12"/>
      <c r="AA183" s="12"/>
    </row>
    <row r="184" spans="2:27" ht="75" customHeight="1" x14ac:dyDescent="0.25">
      <c r="B184" s="167" t="s">
        <v>729</v>
      </c>
      <c r="C184" s="150" t="s">
        <v>713</v>
      </c>
      <c r="D184" s="69"/>
      <c r="E184" s="96" t="s">
        <v>528</v>
      </c>
      <c r="F184" s="72"/>
      <c r="G184" s="72"/>
      <c r="H184" s="18" t="str">
        <f t="shared" si="9"/>
        <v>-</v>
      </c>
      <c r="I184" s="174">
        <v>0</v>
      </c>
      <c r="J184" s="174">
        <v>0</v>
      </c>
      <c r="K184" s="20"/>
      <c r="L184" s="20"/>
      <c r="M184" s="21" t="str">
        <f>IF(ISERROR(G184/F184),"-",IF(AND((G184/(J184*L184))/(F184/(I184*K184))*100&gt;=0,(G184/(J184*L184))/(F184/(I184*K184))*100&lt;=120),(G184/(J184*L184))/(F184/(I184*K184))*100*(I184/SUM($I$11:$I$369)),100*(I184/SUM($I$11:$I$369))))</f>
        <v>-</v>
      </c>
      <c r="N184" s="22"/>
      <c r="O184" s="90"/>
      <c r="P184" s="18"/>
      <c r="Q184" s="18" t="str">
        <f t="shared" si="8"/>
        <v>-</v>
      </c>
      <c r="R184" s="20"/>
      <c r="S184" s="12"/>
      <c r="T184" s="12"/>
      <c r="U184" s="12"/>
      <c r="V184" s="12"/>
      <c r="W184" s="12"/>
      <c r="X184" s="12"/>
      <c r="Y184" s="12"/>
      <c r="Z184" s="12"/>
      <c r="AA184" s="12"/>
    </row>
    <row r="185" spans="2:27" ht="75" customHeight="1" thickBot="1" x14ac:dyDescent="0.3">
      <c r="B185" s="168" t="s">
        <v>729</v>
      </c>
      <c r="C185" s="149" t="s">
        <v>712</v>
      </c>
      <c r="D185" s="69"/>
      <c r="E185" s="117" t="s">
        <v>529</v>
      </c>
      <c r="F185" s="72"/>
      <c r="G185" s="72"/>
      <c r="H185" s="18" t="str">
        <f t="shared" si="9"/>
        <v>-</v>
      </c>
      <c r="I185" s="174">
        <v>2073775059.0599999</v>
      </c>
      <c r="J185" s="174">
        <v>321678568.64999998</v>
      </c>
      <c r="K185" s="20"/>
      <c r="L185" s="20"/>
      <c r="M185" s="21" t="str">
        <f>IF(ISERROR(G185/F185),"-",IF(AND((G185/(J185*L185))/(F185/(I185*K185))*100&gt;=0,(G185/(J185*L185))/(F185/(I185*K185))*100&lt;=120),(G185/(J185*L185))/(F185/(I185*K185))*100*(I185/SUM($I$11:$I$369)),100*(I185/SUM($I$11:$I$369))))</f>
        <v>-</v>
      </c>
      <c r="N185" s="22"/>
      <c r="O185" s="90"/>
      <c r="P185" s="18"/>
      <c r="Q185" s="18" t="str">
        <f t="shared" si="8"/>
        <v>-</v>
      </c>
      <c r="R185" s="20"/>
      <c r="S185" s="12"/>
      <c r="T185" s="12"/>
      <c r="U185" s="12"/>
      <c r="V185" s="12"/>
      <c r="W185" s="12"/>
      <c r="X185" s="12"/>
      <c r="Y185" s="12"/>
      <c r="Z185" s="12"/>
      <c r="AA185" s="12"/>
    </row>
    <row r="186" spans="2:27" ht="75" customHeight="1" x14ac:dyDescent="0.25">
      <c r="B186" s="169" t="s">
        <v>729</v>
      </c>
      <c r="C186" s="149" t="s">
        <v>712</v>
      </c>
      <c r="D186" s="69"/>
      <c r="E186" s="107" t="s">
        <v>530</v>
      </c>
      <c r="F186" s="72"/>
      <c r="G186" s="72"/>
      <c r="H186" s="18" t="str">
        <f t="shared" si="9"/>
        <v>-</v>
      </c>
      <c r="I186" s="174">
        <v>3169832823</v>
      </c>
      <c r="J186" s="174">
        <v>2051590497.8600001</v>
      </c>
      <c r="K186" s="20"/>
      <c r="L186" s="20"/>
      <c r="M186" s="21" t="str">
        <f>IF(ISERROR(G186/F186),"-",IF(AND((G186/(J186*L186))/(F186/(I186*K186))*100&gt;=0,(G186/(J186*L186))/(F186/(I186*K186))*100&lt;=120),(G186/(J186*L186))/(F186/(I186*K186))*100*(I186/SUM($I$11:$I$369)),100*(I186/SUM($I$11:$I$369))))</f>
        <v>-</v>
      </c>
      <c r="N186" s="22"/>
      <c r="O186" s="90"/>
      <c r="P186" s="18"/>
      <c r="Q186" s="18" t="str">
        <f t="shared" si="8"/>
        <v>-</v>
      </c>
      <c r="R186" s="20"/>
      <c r="S186" s="12"/>
      <c r="T186" s="12"/>
      <c r="U186" s="12"/>
      <c r="V186" s="12"/>
      <c r="W186" s="12"/>
      <c r="X186" s="12"/>
      <c r="Y186" s="12"/>
      <c r="Z186" s="12"/>
      <c r="AA186" s="12"/>
    </row>
    <row r="187" spans="2:27" ht="75" customHeight="1" x14ac:dyDescent="0.25">
      <c r="B187" s="169" t="s">
        <v>729</v>
      </c>
      <c r="C187" s="149" t="s">
        <v>709</v>
      </c>
      <c r="D187" s="69"/>
      <c r="E187" s="108" t="s">
        <v>531</v>
      </c>
      <c r="F187" s="72"/>
      <c r="G187" s="72"/>
      <c r="H187" s="18" t="str">
        <f t="shared" si="9"/>
        <v>-</v>
      </c>
      <c r="I187" s="174">
        <v>463956069</v>
      </c>
      <c r="J187" s="174">
        <v>408976069</v>
      </c>
      <c r="K187" s="20"/>
      <c r="L187" s="20"/>
      <c r="M187" s="21" t="str">
        <f>IF(ISERROR(G187/F187),"-",IF(AND((G187/(J187*L187))/(F187/(I187*K187))*100&gt;=0,(G187/(J187*L187))/(F187/(I187*K187))*100&lt;=120),(G187/(J187*L187))/(F187/(I187*K187))*100*(I187/SUM($I$11:$I$369)),100*(I187/SUM($I$11:$I$369))))</f>
        <v>-</v>
      </c>
      <c r="N187" s="22"/>
      <c r="O187" s="90"/>
      <c r="P187" s="18"/>
      <c r="Q187" s="18" t="str">
        <f t="shared" si="8"/>
        <v>-</v>
      </c>
      <c r="R187" s="20"/>
      <c r="S187" s="12"/>
      <c r="T187" s="12"/>
      <c r="U187" s="12"/>
      <c r="V187" s="12"/>
      <c r="W187" s="12"/>
      <c r="X187" s="12"/>
      <c r="Y187" s="12"/>
      <c r="Z187" s="12"/>
      <c r="AA187" s="12"/>
    </row>
    <row r="188" spans="2:27" ht="75" customHeight="1" thickBot="1" x14ac:dyDescent="0.3">
      <c r="B188" s="169" t="s">
        <v>729</v>
      </c>
      <c r="C188" s="149" t="s">
        <v>709</v>
      </c>
      <c r="D188" s="69"/>
      <c r="E188" s="118" t="s">
        <v>532</v>
      </c>
      <c r="F188" s="72"/>
      <c r="G188" s="72"/>
      <c r="H188" s="18" t="str">
        <f t="shared" si="9"/>
        <v>-</v>
      </c>
      <c r="I188" s="174">
        <v>619871880</v>
      </c>
      <c r="J188" s="174">
        <v>1532138607</v>
      </c>
      <c r="K188" s="20"/>
      <c r="L188" s="20"/>
      <c r="M188" s="21" t="str">
        <f>IF(ISERROR(G188/F188),"-",IF(AND((G188/(J188*L188))/(F188/(I188*K188))*100&gt;=0,(G188/(J188*L188))/(F188/(I188*K188))*100&lt;=120),(G188/(J188*L188))/(F188/(I188*K188))*100*(I188/SUM($I$11:$I$369)),100*(I188/SUM($I$11:$I$369))))</f>
        <v>-</v>
      </c>
      <c r="N188" s="22"/>
      <c r="O188" s="90"/>
      <c r="P188" s="18"/>
      <c r="Q188" s="18" t="str">
        <f t="shared" si="8"/>
        <v>-</v>
      </c>
      <c r="R188" s="20"/>
      <c r="S188" s="12"/>
      <c r="T188" s="12"/>
      <c r="U188" s="12"/>
      <c r="V188" s="12"/>
      <c r="W188" s="12"/>
      <c r="X188" s="12"/>
      <c r="Y188" s="12"/>
      <c r="Z188" s="12"/>
      <c r="AA188" s="12"/>
    </row>
    <row r="189" spans="2:27" ht="75" customHeight="1" x14ac:dyDescent="0.25">
      <c r="B189" s="169" t="s">
        <v>729</v>
      </c>
      <c r="C189" s="149" t="s">
        <v>709</v>
      </c>
      <c r="D189" s="69"/>
      <c r="E189" s="119" t="s">
        <v>533</v>
      </c>
      <c r="F189" s="72"/>
      <c r="G189" s="73"/>
      <c r="H189" s="18" t="str">
        <f t="shared" si="9"/>
        <v>-</v>
      </c>
      <c r="I189" s="174">
        <v>173181958.5</v>
      </c>
      <c r="J189" s="174">
        <v>75383955.849999994</v>
      </c>
      <c r="K189" s="20"/>
      <c r="L189" s="20"/>
      <c r="M189" s="21" t="str">
        <f t="shared" ref="M189:M196" si="10">IF(ISERROR(G189/F189),"-",IF(AND((G189/(J189*L189))/(F189/(I189*K189))*100&gt;=0,(G189/(J189*L189))/(F189/(I189*K189))*100&lt;=120),(G189/(J189*L189))/(F189/(I189*K189))*100*(I189/SUM($I$11:$I$369)),100*(I189/SUM($I$11:$I$369))))</f>
        <v>-</v>
      </c>
      <c r="N189" s="22"/>
      <c r="O189" s="90"/>
      <c r="P189" s="18"/>
      <c r="Q189" s="18" t="str">
        <f t="shared" si="8"/>
        <v>-</v>
      </c>
      <c r="R189" s="20"/>
      <c r="S189" s="12"/>
      <c r="T189" s="12"/>
      <c r="U189" s="12"/>
      <c r="V189" s="12"/>
      <c r="W189" s="12"/>
      <c r="X189" s="12"/>
      <c r="Y189" s="12"/>
      <c r="Z189" s="12"/>
      <c r="AA189" s="12"/>
    </row>
    <row r="190" spans="2:27" ht="75" customHeight="1" x14ac:dyDescent="0.25">
      <c r="B190" s="170" t="s">
        <v>730</v>
      </c>
      <c r="C190" s="141" t="s">
        <v>709</v>
      </c>
      <c r="D190" s="69"/>
      <c r="E190" s="96" t="s">
        <v>534</v>
      </c>
      <c r="F190" s="72"/>
      <c r="G190" s="72"/>
      <c r="H190" s="18" t="str">
        <f t="shared" si="9"/>
        <v>-</v>
      </c>
      <c r="I190" s="174">
        <v>87713977461</v>
      </c>
      <c r="J190" s="174">
        <v>44715061495</v>
      </c>
      <c r="K190" s="20"/>
      <c r="L190" s="20"/>
      <c r="M190" s="21" t="str">
        <f t="shared" si="10"/>
        <v>-</v>
      </c>
      <c r="N190" s="22"/>
      <c r="O190" s="90"/>
      <c r="P190" s="18"/>
      <c r="Q190" s="18" t="str">
        <f t="shared" si="8"/>
        <v>-</v>
      </c>
      <c r="R190" s="20"/>
      <c r="S190" s="12"/>
      <c r="T190" s="12"/>
      <c r="U190" s="12"/>
      <c r="V190" s="12"/>
      <c r="W190" s="12"/>
      <c r="X190" s="12"/>
      <c r="Y190" s="12"/>
      <c r="Z190" s="12"/>
      <c r="AA190" s="12"/>
    </row>
    <row r="191" spans="2:27" ht="75" customHeight="1" x14ac:dyDescent="0.25">
      <c r="B191" s="156" t="s">
        <v>717</v>
      </c>
      <c r="C191" s="141" t="s">
        <v>714</v>
      </c>
      <c r="D191" s="69"/>
      <c r="E191" s="96" t="s">
        <v>535</v>
      </c>
      <c r="F191" s="72"/>
      <c r="G191" s="72"/>
      <c r="H191" s="18" t="str">
        <f t="shared" si="9"/>
        <v>-</v>
      </c>
      <c r="I191" s="174">
        <v>3268252412.3200002</v>
      </c>
      <c r="J191" s="174">
        <v>3104001955.3200002</v>
      </c>
      <c r="K191" s="20"/>
      <c r="L191" s="20"/>
      <c r="M191" s="21" t="str">
        <f t="shared" si="10"/>
        <v>-</v>
      </c>
      <c r="N191" s="22"/>
      <c r="O191" s="90"/>
      <c r="P191" s="18"/>
      <c r="Q191" s="18" t="str">
        <f t="shared" si="8"/>
        <v>-</v>
      </c>
      <c r="R191" s="20"/>
      <c r="S191" s="12"/>
      <c r="T191" s="12"/>
      <c r="U191" s="12"/>
      <c r="V191" s="12"/>
      <c r="W191" s="12"/>
      <c r="X191" s="12"/>
      <c r="Y191" s="12"/>
      <c r="Z191" s="12"/>
      <c r="AA191" s="12"/>
    </row>
    <row r="192" spans="2:27" ht="75" customHeight="1" x14ac:dyDescent="0.25">
      <c r="B192" s="156" t="s">
        <v>717</v>
      </c>
      <c r="C192" s="141" t="s">
        <v>660</v>
      </c>
      <c r="D192" s="69"/>
      <c r="E192" s="106" t="s">
        <v>536</v>
      </c>
      <c r="F192" s="72"/>
      <c r="G192" s="72"/>
      <c r="H192" s="18" t="str">
        <f t="shared" si="9"/>
        <v>-</v>
      </c>
      <c r="I192" s="174">
        <v>0</v>
      </c>
      <c r="J192" s="174">
        <v>0</v>
      </c>
      <c r="K192" s="20"/>
      <c r="L192" s="20"/>
      <c r="M192" s="21" t="str">
        <f t="shared" si="10"/>
        <v>-</v>
      </c>
      <c r="N192" s="22"/>
      <c r="O192" s="90"/>
      <c r="P192" s="18"/>
      <c r="Q192" s="18" t="str">
        <f t="shared" si="8"/>
        <v>-</v>
      </c>
      <c r="R192" s="20"/>
      <c r="S192" s="12"/>
      <c r="T192" s="12"/>
      <c r="U192" s="12"/>
      <c r="V192" s="12"/>
      <c r="W192" s="12"/>
      <c r="X192" s="12"/>
      <c r="Y192" s="12"/>
      <c r="Z192" s="12"/>
      <c r="AA192" s="12"/>
    </row>
    <row r="193" spans="2:27" ht="75" customHeight="1" x14ac:dyDescent="0.25">
      <c r="B193" s="171" t="s">
        <v>720</v>
      </c>
      <c r="C193" s="140" t="s">
        <v>668</v>
      </c>
      <c r="D193" s="69"/>
      <c r="E193" s="96" t="s">
        <v>537</v>
      </c>
      <c r="F193" s="72"/>
      <c r="G193" s="72"/>
      <c r="H193" s="18" t="str">
        <f t="shared" si="9"/>
        <v>-</v>
      </c>
      <c r="I193" s="174">
        <v>22642300</v>
      </c>
      <c r="J193" s="174">
        <v>21700000</v>
      </c>
      <c r="K193" s="20"/>
      <c r="L193" s="20"/>
      <c r="M193" s="21" t="str">
        <f t="shared" si="10"/>
        <v>-</v>
      </c>
      <c r="N193" s="22"/>
      <c r="O193" s="90"/>
      <c r="P193" s="18"/>
      <c r="Q193" s="18" t="str">
        <f t="shared" si="8"/>
        <v>-</v>
      </c>
      <c r="R193" s="20"/>
      <c r="S193" s="12"/>
      <c r="T193" s="12"/>
      <c r="U193" s="12"/>
      <c r="V193" s="12"/>
      <c r="W193" s="12"/>
      <c r="X193" s="12"/>
      <c r="Y193" s="12"/>
      <c r="Z193" s="12"/>
      <c r="AA193" s="12"/>
    </row>
    <row r="194" spans="2:27" ht="75" customHeight="1" x14ac:dyDescent="0.25">
      <c r="B194" s="172" t="s">
        <v>727</v>
      </c>
      <c r="C194" s="138" t="s">
        <v>706</v>
      </c>
      <c r="D194" s="69"/>
      <c r="E194" s="96" t="s">
        <v>538</v>
      </c>
      <c r="F194" s="72"/>
      <c r="G194" s="72"/>
      <c r="H194" s="18" t="str">
        <f t="shared" si="9"/>
        <v>-</v>
      </c>
      <c r="I194" s="174">
        <v>5753048828.7600002</v>
      </c>
      <c r="J194" s="174">
        <v>4647169659</v>
      </c>
      <c r="K194" s="20"/>
      <c r="L194" s="20"/>
      <c r="M194" s="21" t="str">
        <f t="shared" si="10"/>
        <v>-</v>
      </c>
      <c r="N194" s="22"/>
      <c r="O194" s="90"/>
      <c r="P194" s="18"/>
      <c r="Q194" s="18" t="str">
        <f t="shared" si="8"/>
        <v>-</v>
      </c>
      <c r="R194" s="20"/>
      <c r="S194" s="12"/>
      <c r="T194" s="12"/>
      <c r="U194" s="12"/>
      <c r="V194" s="12"/>
      <c r="W194" s="12"/>
      <c r="X194" s="12"/>
      <c r="Y194" s="12"/>
      <c r="Z194" s="12"/>
      <c r="AA194" s="12"/>
    </row>
    <row r="195" spans="2:27" ht="75" customHeight="1" thickBot="1" x14ac:dyDescent="0.3">
      <c r="B195" s="173" t="s">
        <v>727</v>
      </c>
      <c r="C195" s="138" t="s">
        <v>706</v>
      </c>
      <c r="D195" s="15"/>
      <c r="E195" s="97" t="s">
        <v>539</v>
      </c>
      <c r="F195" s="23"/>
      <c r="G195" s="23"/>
      <c r="H195" s="18" t="str">
        <f t="shared" si="9"/>
        <v>-</v>
      </c>
      <c r="I195" s="174">
        <v>803445281.80999994</v>
      </c>
      <c r="J195" s="174">
        <v>752295281.80999994</v>
      </c>
      <c r="K195" s="20"/>
      <c r="L195" s="20"/>
      <c r="M195" s="21" t="str">
        <f t="shared" si="10"/>
        <v>-</v>
      </c>
      <c r="N195" s="22"/>
      <c r="O195" s="90"/>
      <c r="P195" s="18"/>
      <c r="Q195" s="18" t="str">
        <f t="shared" si="8"/>
        <v>-</v>
      </c>
      <c r="R195" s="20"/>
      <c r="S195" s="12"/>
      <c r="T195" s="12"/>
      <c r="U195" s="12"/>
      <c r="V195" s="12"/>
      <c r="W195" s="12"/>
      <c r="X195" s="12"/>
      <c r="Y195" s="12"/>
      <c r="Z195" s="12"/>
      <c r="AA195" s="12"/>
    </row>
    <row r="196" spans="2:27" ht="75" customHeight="1" x14ac:dyDescent="0.25">
      <c r="B196" s="15"/>
      <c r="C196" s="16"/>
      <c r="D196" s="15"/>
      <c r="E196" s="17"/>
      <c r="F196" s="23"/>
      <c r="G196" s="23"/>
      <c r="H196" s="18" t="str">
        <f t="shared" si="9"/>
        <v>-</v>
      </c>
      <c r="I196" s="120"/>
      <c r="J196" s="120"/>
      <c r="K196" s="20"/>
      <c r="L196" s="20"/>
      <c r="M196" s="21" t="str">
        <f t="shared" si="10"/>
        <v>-</v>
      </c>
      <c r="N196" s="22"/>
      <c r="O196" s="90"/>
      <c r="P196" s="18"/>
      <c r="Q196" s="18" t="str">
        <f t="shared" si="8"/>
        <v>-</v>
      </c>
      <c r="R196" s="20"/>
      <c r="S196" s="12"/>
      <c r="T196" s="12"/>
      <c r="U196" s="12"/>
      <c r="V196" s="12"/>
      <c r="W196" s="12"/>
      <c r="X196" s="12"/>
      <c r="Y196" s="12"/>
      <c r="Z196" s="12"/>
      <c r="AA196" s="12"/>
    </row>
    <row r="197" spans="2:27" ht="75" customHeight="1" x14ac:dyDescent="0.2">
      <c r="B197" s="15"/>
      <c r="C197" s="16"/>
      <c r="D197" s="15"/>
      <c r="E197" s="17"/>
      <c r="F197" s="23"/>
      <c r="G197" s="23"/>
      <c r="H197" s="18" t="str">
        <f t="shared" ref="H197:H203" si="11">IF(G197&lt;&gt;0,IF(G197&gt;F197,"100",G197/F197*100),"-")</f>
        <v>-</v>
      </c>
      <c r="I197" s="20"/>
      <c r="J197" s="20"/>
      <c r="K197" s="20"/>
      <c r="L197" s="20"/>
      <c r="M197" s="21" t="str">
        <f>IF(ISERROR(G197/F197),"-",IF(AND((G197/(J197*L197))/(F197/(I197*K197))*100&gt;=0,(G197/(J197*L197))/(F197/(I197*K197))*100&lt;=120),(G197/(J197*L197))/(F197/(I197*K197))*100*(I197/SUM($I$11:$I$369)),100*(I197/SUM($I$11:$I$369))))</f>
        <v>-</v>
      </c>
      <c r="N197" s="22"/>
      <c r="O197" s="90"/>
      <c r="P197" s="18"/>
      <c r="Q197" s="18" t="str">
        <f t="shared" si="8"/>
        <v>-</v>
      </c>
      <c r="R197" s="20"/>
      <c r="S197" s="12"/>
      <c r="T197" s="12"/>
      <c r="U197" s="12"/>
      <c r="V197" s="12"/>
      <c r="W197" s="12"/>
      <c r="X197" s="12"/>
      <c r="Y197" s="12"/>
      <c r="Z197" s="12"/>
      <c r="AA197" s="12"/>
    </row>
    <row r="198" spans="2:27" ht="75" customHeight="1" x14ac:dyDescent="0.2">
      <c r="B198" s="15"/>
      <c r="C198" s="16"/>
      <c r="D198" s="15"/>
      <c r="E198" s="17"/>
      <c r="F198" s="23"/>
      <c r="G198" s="23"/>
      <c r="H198" s="18" t="str">
        <f t="shared" si="11"/>
        <v>-</v>
      </c>
      <c r="I198" s="20"/>
      <c r="J198" s="20"/>
      <c r="K198" s="20"/>
      <c r="L198" s="20"/>
      <c r="M198" s="21" t="str">
        <f>IF(ISERROR(G198/F198),"-",IF(AND((G198/(J198*L198))/(F198/(I198*K198))*100&gt;=0,(G198/(J198*L198))/(F198/(I198*K198))*100&lt;=120),(G198/(J198*L198))/(F198/(I198*K198))*100*(I198/SUM($I$11:$I$369)),100*(I198/SUM($I$11:$I$369))))</f>
        <v>-</v>
      </c>
      <c r="N198" s="22"/>
      <c r="O198" s="90"/>
      <c r="P198" s="18"/>
      <c r="Q198" s="18" t="str">
        <f t="shared" si="8"/>
        <v>-</v>
      </c>
      <c r="R198" s="20"/>
      <c r="S198" s="12"/>
      <c r="T198" s="12"/>
      <c r="U198" s="12"/>
      <c r="V198" s="12"/>
      <c r="W198" s="12"/>
      <c r="X198" s="12"/>
      <c r="Y198" s="12"/>
      <c r="Z198" s="12"/>
      <c r="AA198" s="12"/>
    </row>
    <row r="199" spans="2:27" ht="75" customHeight="1" x14ac:dyDescent="0.2">
      <c r="B199" s="15"/>
      <c r="C199" s="16"/>
      <c r="D199" s="15"/>
      <c r="E199" s="17"/>
      <c r="F199" s="23"/>
      <c r="G199" s="23"/>
      <c r="H199" s="18" t="str">
        <f t="shared" si="11"/>
        <v>-</v>
      </c>
      <c r="I199" s="20"/>
      <c r="J199" s="20"/>
      <c r="K199" s="20"/>
      <c r="L199" s="20"/>
      <c r="M199" s="21" t="str">
        <f>IF(ISERROR(G199/F199),"-",IF(AND((G199/(J199*L199))/(F199/(I199*K199))*100&gt;=0,(G199/(J199*L199))/(F199/(I199*K199))*100&lt;=120),(G199/(J199*L199))/(F199/(I199*K199))*100*(I199/SUM($I$11:$I$369)),100*(I199/SUM($I$11:$I$369))))</f>
        <v>-</v>
      </c>
      <c r="N199" s="22"/>
      <c r="O199" s="90"/>
      <c r="P199" s="18"/>
      <c r="Q199" s="18" t="str">
        <f t="shared" si="8"/>
        <v>-</v>
      </c>
      <c r="R199" s="20"/>
      <c r="S199" s="12"/>
      <c r="T199" s="12"/>
      <c r="U199" s="12"/>
      <c r="V199" s="12"/>
      <c r="W199" s="12"/>
      <c r="X199" s="12"/>
      <c r="Y199" s="12"/>
      <c r="Z199" s="12"/>
      <c r="AA199" s="12"/>
    </row>
    <row r="200" spans="2:27" ht="75" customHeight="1" x14ac:dyDescent="0.2">
      <c r="B200" s="15"/>
      <c r="C200" s="16"/>
      <c r="D200" s="15"/>
      <c r="E200" s="17"/>
      <c r="F200" s="23"/>
      <c r="G200" s="23"/>
      <c r="H200" s="18" t="str">
        <f t="shared" si="11"/>
        <v>-</v>
      </c>
      <c r="I200" s="20"/>
      <c r="J200" s="20"/>
      <c r="K200" s="20"/>
      <c r="L200" s="20"/>
      <c r="M200" s="21" t="str">
        <f>IF(ISERROR(G200/F200),"-",IF(AND((G200/(J200*L200))/(F200/(I200*K200))*100&gt;=0,(G200/(J200*L200))/(F200/(I200*K200))*100&lt;=120),(G200/(J200*L200))/(F200/(I200*K200))*100*(I200/SUM($I$11:$I$369)),100*(I200/SUM($I$11:$I$369))))</f>
        <v>-</v>
      </c>
      <c r="N200" s="22"/>
      <c r="O200" s="90"/>
      <c r="P200" s="18"/>
      <c r="Q200" s="18" t="str">
        <f t="shared" si="8"/>
        <v>-</v>
      </c>
      <c r="R200" s="20"/>
      <c r="S200" s="12"/>
      <c r="T200" s="12"/>
      <c r="U200" s="12"/>
      <c r="V200" s="12"/>
      <c r="W200" s="12"/>
      <c r="X200" s="12"/>
      <c r="Y200" s="12"/>
      <c r="Z200" s="12"/>
      <c r="AA200" s="12"/>
    </row>
    <row r="201" spans="2:27" ht="75" customHeight="1" x14ac:dyDescent="0.2">
      <c r="B201" s="15"/>
      <c r="C201" s="16"/>
      <c r="D201" s="15"/>
      <c r="E201" s="17"/>
      <c r="F201" s="23"/>
      <c r="G201" s="23"/>
      <c r="H201" s="18" t="str">
        <f t="shared" si="11"/>
        <v>-</v>
      </c>
      <c r="I201" s="20"/>
      <c r="J201" s="20"/>
      <c r="K201" s="20"/>
      <c r="L201" s="20"/>
      <c r="M201" s="21" t="str">
        <f>IF(ISERROR(G201/F201),"-",IF(AND((G201/(J201*L201))/(F201/(I201*K201))*100&gt;=0,(G201/(J201*L201))/(F201/(I201*K201))*100&lt;=120),(G201/(J201*L201))/(F201/(I201*K201))*100*(I201/SUM($I$11:$I$369)),100*(I201/SUM($I$11:$I$369))))</f>
        <v>-</v>
      </c>
      <c r="N201" s="22"/>
      <c r="O201" s="90"/>
      <c r="P201" s="18"/>
      <c r="Q201" s="18" t="str">
        <f t="shared" si="8"/>
        <v>-</v>
      </c>
      <c r="R201" s="20"/>
      <c r="S201" s="12"/>
      <c r="T201" s="12"/>
      <c r="U201" s="12"/>
      <c r="V201" s="12"/>
      <c r="W201" s="12"/>
      <c r="X201" s="12"/>
      <c r="Y201" s="12"/>
      <c r="Z201" s="12"/>
      <c r="AA201" s="12"/>
    </row>
    <row r="202" spans="2:27" ht="75" customHeight="1" x14ac:dyDescent="0.2">
      <c r="B202" s="15"/>
      <c r="C202" s="16"/>
      <c r="D202" s="15"/>
      <c r="E202" s="17"/>
      <c r="F202" s="23"/>
      <c r="G202" s="23"/>
      <c r="H202" s="18" t="str">
        <f t="shared" si="11"/>
        <v>-</v>
      </c>
      <c r="I202" s="20"/>
      <c r="J202" s="20"/>
      <c r="K202" s="20"/>
      <c r="L202" s="20"/>
      <c r="M202" s="21" t="str">
        <f>IF(ISERROR(G202/F202),"-",IF(AND((G202/(J202*L202))/(F202/(I202*K202))*100&gt;=0,(G202/(J202*L202))/(F202/(I202*K202))*100&lt;=120),(G202/(J202*L202))/(F202/(I202*K202))*100*(I202/SUM($I$11:$I$369)),100*(I202/SUM($I$11:$I$369))))</f>
        <v>-</v>
      </c>
      <c r="N202" s="22"/>
      <c r="O202" s="90"/>
      <c r="P202" s="18"/>
      <c r="Q202" s="18" t="str">
        <f t="shared" si="8"/>
        <v>-</v>
      </c>
      <c r="R202" s="20"/>
      <c r="S202" s="12"/>
      <c r="T202" s="12"/>
      <c r="U202" s="12"/>
      <c r="V202" s="12"/>
      <c r="W202" s="12"/>
      <c r="X202" s="12"/>
      <c r="Y202" s="12"/>
      <c r="Z202" s="12"/>
      <c r="AA202" s="12"/>
    </row>
    <row r="203" spans="2:27" ht="75" customHeight="1" x14ac:dyDescent="0.2">
      <c r="B203" s="15"/>
      <c r="C203" s="16"/>
      <c r="D203" s="15"/>
      <c r="E203" s="17"/>
      <c r="F203" s="23"/>
      <c r="G203" s="23"/>
      <c r="H203" s="18" t="str">
        <f t="shared" si="11"/>
        <v>-</v>
      </c>
      <c r="I203" s="20"/>
      <c r="J203" s="20"/>
      <c r="K203" s="20"/>
      <c r="L203" s="20"/>
      <c r="M203" s="21" t="str">
        <f>IF(ISERROR(G203/F203),"-",IF(AND((G203/(J203*L203))/(F203/(I203*K203))*100&gt;=0,(G203/(J203*L203))/(F203/(I203*K203))*100&lt;=120),(G203/(J203*L203))/(F203/(I203*K203))*100*(I203/SUM($I$11:$I$369)),100*(I203/SUM($I$11:$I$369))))</f>
        <v>-</v>
      </c>
      <c r="N203" s="22"/>
      <c r="O203" s="90"/>
      <c r="P203" s="18" t="str">
        <f t="shared" ref="P203:P215" si="12">IF(O203&lt;&gt;0,IF(O203&gt;N203,"100",O203/N203*100),"-")</f>
        <v>-</v>
      </c>
      <c r="Q203" s="18" t="str">
        <f t="shared" ref="Q203:Q266" si="13">IF(COUNTA(N203:P203)=3,IF(O203&gt;N203,(100+P203)/2,((O203/N203*100)+(P203))/2),"-")</f>
        <v>-</v>
      </c>
      <c r="R203" s="20"/>
      <c r="S203" s="12"/>
      <c r="T203" s="12"/>
      <c r="U203" s="12"/>
      <c r="V203" s="12"/>
      <c r="W203" s="12"/>
      <c r="X203" s="12"/>
      <c r="Y203" s="12"/>
      <c r="Z203" s="12"/>
      <c r="AA203" s="12"/>
    </row>
    <row r="204" spans="2:27" ht="75" customHeight="1" x14ac:dyDescent="0.2">
      <c r="B204" s="15"/>
      <c r="C204" s="16"/>
      <c r="D204" s="15"/>
      <c r="E204" s="17"/>
      <c r="F204" s="23"/>
      <c r="G204" s="23"/>
      <c r="H204" s="18" t="str">
        <f t="shared" ref="H204:H267" si="14">IF(G204&lt;&gt;0,IF(G204&gt;F204,"100",G204/F204*100),"-")</f>
        <v>-</v>
      </c>
      <c r="I204" s="20"/>
      <c r="J204" s="20"/>
      <c r="K204" s="20"/>
      <c r="L204" s="20"/>
      <c r="M204" s="21" t="str">
        <f>IF(ISERROR(G204/F204),"-",IF(AND((G204/(J204*L204))/(F204/(I204*K204))*100&gt;=0,(G204/(J204*L204))/(F204/(I204*K204))*100&lt;=120),(G204/(J204*L204))/(F204/(I204*K204))*100*(I204/SUM($I$11:$I$369)),100*(I204/SUM($I$11:$I$369))))</f>
        <v>-</v>
      </c>
      <c r="N204" s="22"/>
      <c r="O204" s="90"/>
      <c r="P204" s="18" t="str">
        <f t="shared" si="12"/>
        <v>-</v>
      </c>
      <c r="Q204" s="18" t="str">
        <f t="shared" si="13"/>
        <v>-</v>
      </c>
      <c r="R204" s="20"/>
      <c r="S204" s="12"/>
      <c r="T204" s="12"/>
      <c r="U204" s="12"/>
      <c r="V204" s="12"/>
      <c r="W204" s="12"/>
      <c r="X204" s="12"/>
      <c r="Y204" s="12"/>
      <c r="Z204" s="12"/>
      <c r="AA204" s="12"/>
    </row>
    <row r="205" spans="2:27" ht="75" customHeight="1" x14ac:dyDescent="0.2">
      <c r="B205" s="15"/>
      <c r="C205" s="16"/>
      <c r="D205" s="15"/>
      <c r="E205" s="17"/>
      <c r="F205" s="23"/>
      <c r="G205" s="23"/>
      <c r="H205" s="18" t="str">
        <f t="shared" si="14"/>
        <v>-</v>
      </c>
      <c r="I205" s="20"/>
      <c r="J205" s="20"/>
      <c r="K205" s="20"/>
      <c r="L205" s="20"/>
      <c r="M205" s="21" t="str">
        <f>IF(ISERROR(G205/F205),"-",IF(AND((G205/(J205*L205))/(F205/(I205*K205))*100&gt;=0,(G205/(J205*L205))/(F205/(I205*K205))*100&lt;=120),(G205/(J205*L205))/(F205/(I205*K205))*100*(I205/SUM($I$11:$I$369)),100*(I205/SUM($I$11:$I$369))))</f>
        <v>-</v>
      </c>
      <c r="N205" s="22"/>
      <c r="O205" s="90"/>
      <c r="P205" s="18" t="str">
        <f t="shared" si="12"/>
        <v>-</v>
      </c>
      <c r="Q205" s="18" t="str">
        <f t="shared" si="13"/>
        <v>-</v>
      </c>
      <c r="R205" s="20"/>
      <c r="S205" s="12"/>
      <c r="T205" s="12"/>
      <c r="U205" s="12"/>
      <c r="V205" s="12"/>
      <c r="W205" s="12"/>
      <c r="X205" s="12"/>
      <c r="Y205" s="12"/>
      <c r="Z205" s="12"/>
      <c r="AA205" s="12"/>
    </row>
    <row r="206" spans="2:27" ht="75" customHeight="1" x14ac:dyDescent="0.2">
      <c r="B206" s="15"/>
      <c r="C206" s="16"/>
      <c r="D206" s="15"/>
      <c r="E206" s="17"/>
      <c r="F206" s="23"/>
      <c r="G206" s="23"/>
      <c r="H206" s="18" t="str">
        <f t="shared" si="14"/>
        <v>-</v>
      </c>
      <c r="I206" s="20"/>
      <c r="J206" s="20"/>
      <c r="K206" s="20"/>
      <c r="L206" s="20"/>
      <c r="M206" s="21" t="str">
        <f>IF(ISERROR(G206/F206),"-",IF(AND((G206/(J206*L206))/(F206/(I206*K206))*100&gt;=0,(G206/(J206*L206))/(F206/(I206*K206))*100&lt;=120),(G206/(J206*L206))/(F206/(I206*K206))*100*(I206/SUM($I$11:$I$369)),100*(I206/SUM($I$11:$I$369))))</f>
        <v>-</v>
      </c>
      <c r="N206" s="22"/>
      <c r="O206" s="90"/>
      <c r="P206" s="18" t="str">
        <f t="shared" si="12"/>
        <v>-</v>
      </c>
      <c r="Q206" s="18" t="str">
        <f t="shared" si="13"/>
        <v>-</v>
      </c>
      <c r="R206" s="20"/>
      <c r="S206" s="12"/>
      <c r="T206" s="12"/>
      <c r="U206" s="12"/>
      <c r="V206" s="12"/>
      <c r="W206" s="12"/>
      <c r="X206" s="12"/>
      <c r="Y206" s="12"/>
      <c r="Z206" s="12"/>
      <c r="AA206" s="12"/>
    </row>
    <row r="207" spans="2:27" ht="75" customHeight="1" x14ac:dyDescent="0.2">
      <c r="B207" s="15"/>
      <c r="C207" s="16"/>
      <c r="D207" s="15"/>
      <c r="E207" s="17"/>
      <c r="F207" s="23"/>
      <c r="G207" s="23"/>
      <c r="H207" s="18" t="str">
        <f t="shared" si="14"/>
        <v>-</v>
      </c>
      <c r="I207" s="20"/>
      <c r="J207" s="20"/>
      <c r="K207" s="20"/>
      <c r="L207" s="20"/>
      <c r="M207" s="21" t="str">
        <f>IF(ISERROR(G207/F207),"-",IF(AND((G207/(J207*L207))/(F207/(I207*K207))*100&gt;=0,(G207/(J207*L207))/(F207/(I207*K207))*100&lt;=120),(G207/(J207*L207))/(F207/(I207*K207))*100*(I207/SUM($I$11:$I$369)),100*(I207/SUM($I$11:$I$369))))</f>
        <v>-</v>
      </c>
      <c r="N207" s="22"/>
      <c r="O207" s="90"/>
      <c r="P207" s="18" t="str">
        <f t="shared" si="12"/>
        <v>-</v>
      </c>
      <c r="Q207" s="18" t="str">
        <f t="shared" si="13"/>
        <v>-</v>
      </c>
      <c r="R207" s="20"/>
      <c r="S207" s="12"/>
      <c r="T207" s="12"/>
      <c r="U207" s="12"/>
      <c r="V207" s="12"/>
      <c r="W207" s="12"/>
      <c r="X207" s="12"/>
      <c r="Y207" s="12"/>
      <c r="Z207" s="12"/>
      <c r="AA207" s="12"/>
    </row>
    <row r="208" spans="2:27" ht="75" customHeight="1" x14ac:dyDescent="0.2">
      <c r="B208" s="15"/>
      <c r="C208" s="16"/>
      <c r="D208" s="15"/>
      <c r="E208" s="17"/>
      <c r="F208" s="23"/>
      <c r="G208" s="23"/>
      <c r="H208" s="18" t="str">
        <f t="shared" si="14"/>
        <v>-</v>
      </c>
      <c r="I208" s="20"/>
      <c r="J208" s="20"/>
      <c r="K208" s="20"/>
      <c r="L208" s="20"/>
      <c r="M208" s="21" t="str">
        <f>IF(ISERROR(G208/F208),"-",IF(AND((G208/(J208*L208))/(F208/(I208*K208))*100&gt;=0,(G208/(J208*L208))/(F208/(I208*K208))*100&lt;=120),(G208/(J208*L208))/(F208/(I208*K208))*100*(I208/SUM($I$11:$I$369)),100*(I208/SUM($I$11:$I$369))))</f>
        <v>-</v>
      </c>
      <c r="N208" s="22"/>
      <c r="O208" s="90"/>
      <c r="P208" s="18" t="str">
        <f t="shared" si="12"/>
        <v>-</v>
      </c>
      <c r="Q208" s="18" t="str">
        <f t="shared" si="13"/>
        <v>-</v>
      </c>
      <c r="R208" s="20"/>
      <c r="S208" s="12"/>
      <c r="T208" s="12"/>
      <c r="U208" s="12"/>
      <c r="V208" s="12"/>
      <c r="W208" s="12"/>
      <c r="X208" s="12"/>
      <c r="Y208" s="12"/>
      <c r="Z208" s="12"/>
      <c r="AA208" s="12"/>
    </row>
    <row r="209" spans="2:27" ht="75" customHeight="1" x14ac:dyDescent="0.2">
      <c r="B209" s="15"/>
      <c r="C209" s="16"/>
      <c r="D209" s="15"/>
      <c r="E209" s="17"/>
      <c r="F209" s="23"/>
      <c r="G209" s="23"/>
      <c r="H209" s="18" t="str">
        <f t="shared" si="14"/>
        <v>-</v>
      </c>
      <c r="I209" s="20"/>
      <c r="J209" s="20"/>
      <c r="K209" s="20"/>
      <c r="L209" s="20"/>
      <c r="M209" s="21" t="str">
        <f>IF(ISERROR(G209/F209),"-",IF(AND((G209/(J209*L209))/(F209/(I209*K209))*100&gt;=0,(G209/(J209*L209))/(F209/(I209*K209))*100&lt;=120),(G209/(J209*L209))/(F209/(I209*K209))*100*(I209/SUM($I$11:$I$369)),100*(I209/SUM($I$11:$I$369))))</f>
        <v>-</v>
      </c>
      <c r="N209" s="22"/>
      <c r="O209" s="90"/>
      <c r="P209" s="18" t="str">
        <f t="shared" si="12"/>
        <v>-</v>
      </c>
      <c r="Q209" s="18" t="str">
        <f t="shared" si="13"/>
        <v>-</v>
      </c>
      <c r="R209" s="20"/>
      <c r="S209" s="12"/>
      <c r="T209" s="12"/>
      <c r="U209" s="12"/>
      <c r="V209" s="12"/>
      <c r="W209" s="12"/>
      <c r="X209" s="12"/>
      <c r="Y209" s="12"/>
      <c r="Z209" s="12"/>
      <c r="AA209" s="12"/>
    </row>
    <row r="210" spans="2:27" ht="75" customHeight="1" x14ac:dyDescent="0.2">
      <c r="B210" s="15"/>
      <c r="C210" s="16"/>
      <c r="D210" s="15"/>
      <c r="E210" s="17"/>
      <c r="F210" s="23"/>
      <c r="G210" s="23"/>
      <c r="H210" s="18" t="str">
        <f t="shared" si="14"/>
        <v>-</v>
      </c>
      <c r="I210" s="20"/>
      <c r="J210" s="20"/>
      <c r="K210" s="20"/>
      <c r="L210" s="20"/>
      <c r="M210" s="21" t="str">
        <f>IF(ISERROR(G210/F210),"-",IF(AND((G210/(J210*L210))/(F210/(I210*K210))*100&gt;=0,(G210/(J210*L210))/(F210/(I210*K210))*100&lt;=120),(G210/(J210*L210))/(F210/(I210*K210))*100*(I210/SUM($I$11:$I$369)),100*(I210/SUM($I$11:$I$369))))</f>
        <v>-</v>
      </c>
      <c r="N210" s="22"/>
      <c r="O210" s="90"/>
      <c r="P210" s="18" t="str">
        <f t="shared" si="12"/>
        <v>-</v>
      </c>
      <c r="Q210" s="18" t="str">
        <f t="shared" si="13"/>
        <v>-</v>
      </c>
      <c r="R210" s="20"/>
      <c r="S210" s="12"/>
      <c r="T210" s="12"/>
      <c r="U210" s="12"/>
      <c r="V210" s="12"/>
      <c r="W210" s="12"/>
      <c r="X210" s="12"/>
      <c r="Y210" s="12"/>
      <c r="Z210" s="12"/>
      <c r="AA210" s="12"/>
    </row>
    <row r="211" spans="2:27" ht="75" customHeight="1" x14ac:dyDescent="0.2">
      <c r="B211" s="15"/>
      <c r="C211" s="16"/>
      <c r="D211" s="15"/>
      <c r="E211" s="17"/>
      <c r="F211" s="23"/>
      <c r="G211" s="23"/>
      <c r="H211" s="18" t="str">
        <f t="shared" si="14"/>
        <v>-</v>
      </c>
      <c r="I211" s="20"/>
      <c r="J211" s="20"/>
      <c r="K211" s="20"/>
      <c r="L211" s="20"/>
      <c r="M211" s="21" t="str">
        <f>IF(ISERROR(G211/F211),"-",IF(AND((G211/(J211*L211))/(F211/(I211*K211))*100&gt;=0,(G211/(J211*L211))/(F211/(I211*K211))*100&lt;=120),(G211/(J211*L211))/(F211/(I211*K211))*100*(I211/SUM($I$11:$I$369)),100*(I211/SUM($I$11:$I$369))))</f>
        <v>-</v>
      </c>
      <c r="N211" s="22"/>
      <c r="O211" s="90"/>
      <c r="P211" s="18" t="str">
        <f t="shared" si="12"/>
        <v>-</v>
      </c>
      <c r="Q211" s="18" t="str">
        <f t="shared" si="13"/>
        <v>-</v>
      </c>
      <c r="R211" s="20"/>
      <c r="S211" s="12"/>
      <c r="T211" s="12"/>
      <c r="U211" s="12"/>
      <c r="V211" s="12"/>
      <c r="W211" s="12"/>
      <c r="X211" s="12"/>
      <c r="Y211" s="12"/>
      <c r="Z211" s="12"/>
      <c r="AA211" s="12"/>
    </row>
    <row r="212" spans="2:27" ht="75" customHeight="1" x14ac:dyDescent="0.2">
      <c r="B212" s="15"/>
      <c r="C212" s="16"/>
      <c r="D212" s="15"/>
      <c r="E212" s="17"/>
      <c r="F212" s="23"/>
      <c r="G212" s="23"/>
      <c r="H212" s="18" t="str">
        <f t="shared" si="14"/>
        <v>-</v>
      </c>
      <c r="I212" s="20"/>
      <c r="J212" s="20"/>
      <c r="K212" s="20"/>
      <c r="L212" s="20"/>
      <c r="M212" s="21" t="str">
        <f>IF(ISERROR(G212/F212),"-",IF(AND((G212/(J212*L212))/(F212/(I212*K212))*100&gt;=0,(G212/(J212*L212))/(F212/(I212*K212))*100&lt;=120),(G212/(J212*L212))/(F212/(I212*K212))*100*(I212/SUM($I$11:$I$369)),100*(I212/SUM($I$11:$I$369))))</f>
        <v>-</v>
      </c>
      <c r="N212" s="22"/>
      <c r="O212" s="90"/>
      <c r="P212" s="18" t="str">
        <f t="shared" si="12"/>
        <v>-</v>
      </c>
      <c r="Q212" s="18" t="str">
        <f t="shared" si="13"/>
        <v>-</v>
      </c>
      <c r="R212" s="20"/>
      <c r="S212" s="12"/>
      <c r="T212" s="12"/>
      <c r="U212" s="12"/>
      <c r="V212" s="12"/>
      <c r="W212" s="12"/>
      <c r="X212" s="12"/>
      <c r="Y212" s="12"/>
      <c r="Z212" s="12"/>
      <c r="AA212" s="12"/>
    </row>
    <row r="213" spans="2:27" ht="75" customHeight="1" x14ac:dyDescent="0.2">
      <c r="B213" s="15"/>
      <c r="C213" s="16"/>
      <c r="D213" s="15"/>
      <c r="E213" s="17"/>
      <c r="F213" s="23"/>
      <c r="G213" s="23"/>
      <c r="H213" s="18" t="str">
        <f t="shared" si="14"/>
        <v>-</v>
      </c>
      <c r="I213" s="20"/>
      <c r="J213" s="20"/>
      <c r="K213" s="20"/>
      <c r="L213" s="20"/>
      <c r="M213" s="21" t="str">
        <f>IF(ISERROR(G213/F213),"-",IF(AND((G213/(J213*L213))/(F213/(I213*K213))*100&gt;=0,(G213/(J213*L213))/(F213/(I213*K213))*100&lt;=120),(G213/(J213*L213))/(F213/(I213*K213))*100*(I213/SUM($I$11:$I$369)),100*(I213/SUM($I$11:$I$369))))</f>
        <v>-</v>
      </c>
      <c r="N213" s="22"/>
      <c r="O213" s="90"/>
      <c r="P213" s="18" t="str">
        <f t="shared" si="12"/>
        <v>-</v>
      </c>
      <c r="Q213" s="18" t="str">
        <f t="shared" si="13"/>
        <v>-</v>
      </c>
      <c r="R213" s="20"/>
      <c r="S213" s="12"/>
      <c r="T213" s="12"/>
      <c r="U213" s="12"/>
      <c r="V213" s="12"/>
      <c r="W213" s="12"/>
      <c r="X213" s="12"/>
      <c r="Y213" s="12"/>
      <c r="Z213" s="12"/>
      <c r="AA213" s="12"/>
    </row>
    <row r="214" spans="2:27" ht="75" customHeight="1" x14ac:dyDescent="0.2">
      <c r="B214" s="15"/>
      <c r="C214" s="16"/>
      <c r="D214" s="15"/>
      <c r="E214" s="17"/>
      <c r="F214" s="23"/>
      <c r="G214" s="23"/>
      <c r="H214" s="18" t="str">
        <f t="shared" si="14"/>
        <v>-</v>
      </c>
      <c r="I214" s="20"/>
      <c r="J214" s="20"/>
      <c r="K214" s="20"/>
      <c r="L214" s="20"/>
      <c r="M214" s="21" t="str">
        <f>IF(ISERROR(G214/F214),"-",IF(AND((G214/(J214*L214))/(F214/(I214*K214))*100&gt;=0,(G214/(J214*L214))/(F214/(I214*K214))*100&lt;=120),(G214/(J214*L214))/(F214/(I214*K214))*100*(I214/SUM($I$11:$I$369)),100*(I214/SUM($I$11:$I$369))))</f>
        <v>-</v>
      </c>
      <c r="N214" s="22"/>
      <c r="O214" s="90"/>
      <c r="P214" s="18" t="str">
        <f t="shared" si="12"/>
        <v>-</v>
      </c>
      <c r="Q214" s="18" t="str">
        <f t="shared" si="13"/>
        <v>-</v>
      </c>
      <c r="R214" s="20"/>
      <c r="S214" s="12"/>
      <c r="T214" s="12"/>
      <c r="U214" s="12"/>
      <c r="V214" s="12"/>
      <c r="W214" s="12"/>
      <c r="X214" s="12"/>
      <c r="Y214" s="12"/>
      <c r="Z214" s="12"/>
      <c r="AA214" s="12"/>
    </row>
    <row r="215" spans="2:27" ht="75" customHeight="1" x14ac:dyDescent="0.2">
      <c r="B215" s="15"/>
      <c r="C215" s="16"/>
      <c r="D215" s="15"/>
      <c r="E215" s="17"/>
      <c r="F215" s="23"/>
      <c r="G215" s="23"/>
      <c r="H215" s="18" t="str">
        <f t="shared" si="14"/>
        <v>-</v>
      </c>
      <c r="I215" s="20"/>
      <c r="J215" s="20"/>
      <c r="K215" s="20"/>
      <c r="L215" s="20"/>
      <c r="M215" s="21" t="str">
        <f>IF(ISERROR(G215/F215),"-",IF(AND((G215/(J215*L215))/(F215/(I215*K215))*100&gt;=0,(G215/(J215*L215))/(F215/(I215*K215))*100&lt;=120),(G215/(J215*L215))/(F215/(I215*K215))*100*(I215/SUM($I$11:$I$369)),100*(I215/SUM($I$11:$I$369))))</f>
        <v>-</v>
      </c>
      <c r="N215" s="22"/>
      <c r="O215" s="90"/>
      <c r="P215" s="18" t="str">
        <f t="shared" si="12"/>
        <v>-</v>
      </c>
      <c r="Q215" s="18" t="str">
        <f t="shared" si="13"/>
        <v>-</v>
      </c>
      <c r="R215" s="20"/>
      <c r="S215" s="12"/>
      <c r="T215" s="12"/>
      <c r="U215" s="12"/>
      <c r="V215" s="12"/>
      <c r="W215" s="12"/>
      <c r="X215" s="12"/>
      <c r="Y215" s="12"/>
      <c r="Z215" s="12"/>
      <c r="AA215" s="12"/>
    </row>
    <row r="216" spans="2:27" ht="75" customHeight="1" x14ac:dyDescent="0.2">
      <c r="B216" s="15"/>
      <c r="C216" s="16"/>
      <c r="D216" s="15"/>
      <c r="E216" s="17"/>
      <c r="F216" s="23"/>
      <c r="G216" s="23"/>
      <c r="H216" s="18" t="str">
        <f t="shared" si="14"/>
        <v>-</v>
      </c>
      <c r="I216" s="20"/>
      <c r="J216" s="20"/>
      <c r="K216" s="20"/>
      <c r="L216" s="20"/>
      <c r="M216" s="21" t="str">
        <f>IF(ISERROR(G216/F216),"-",IF(AND((G216/(J216*L216))/(F216/(I216*K216))*100&gt;=0,(G216/(J216*L216))/(F216/(I216*K216))*100&lt;=120),(G216/(J216*L216))/(F216/(I216*K216))*100*(I216/SUM($I$11:$I$369)),100*(I216/SUM($I$11:$I$369))))</f>
        <v>-</v>
      </c>
      <c r="N216" s="22"/>
      <c r="O216" s="90"/>
      <c r="P216" s="20"/>
      <c r="Q216" s="18" t="str">
        <f t="shared" si="13"/>
        <v>-</v>
      </c>
      <c r="R216" s="20"/>
      <c r="S216" s="12"/>
      <c r="T216" s="12"/>
      <c r="U216" s="12"/>
      <c r="V216" s="12"/>
      <c r="W216" s="12"/>
      <c r="X216" s="12"/>
      <c r="Y216" s="12"/>
      <c r="Z216" s="12"/>
      <c r="AA216" s="12"/>
    </row>
    <row r="217" spans="2:27" ht="75" customHeight="1" x14ac:dyDescent="0.2">
      <c r="B217" s="15"/>
      <c r="C217" s="16"/>
      <c r="D217" s="15"/>
      <c r="E217" s="17"/>
      <c r="F217" s="23"/>
      <c r="G217" s="23"/>
      <c r="H217" s="18" t="str">
        <f t="shared" si="14"/>
        <v>-</v>
      </c>
      <c r="I217" s="20"/>
      <c r="J217" s="20"/>
      <c r="K217" s="20"/>
      <c r="L217" s="20"/>
      <c r="M217" s="21" t="str">
        <f>IF(ISERROR(G217/F217),"-",IF(AND((G217/(J217*L217))/(F217/(I217*K217))*100&gt;=0,(G217/(J217*L217))/(F217/(I217*K217))*100&lt;=120),(G217/(J217*L217))/(F217/(I217*K217))*100*(I217/SUM($I$11:$I$369)),100*(I217/SUM($I$11:$I$369))))</f>
        <v>-</v>
      </c>
      <c r="N217" s="22"/>
      <c r="O217" s="90"/>
      <c r="P217" s="20"/>
      <c r="Q217" s="18" t="str">
        <f t="shared" si="13"/>
        <v>-</v>
      </c>
      <c r="R217" s="20"/>
      <c r="S217" s="12"/>
      <c r="T217" s="12"/>
      <c r="U217" s="12"/>
      <c r="V217" s="12"/>
      <c r="W217" s="12"/>
      <c r="X217" s="12"/>
      <c r="Y217" s="12"/>
      <c r="Z217" s="12"/>
      <c r="AA217" s="12"/>
    </row>
    <row r="218" spans="2:27" ht="75" customHeight="1" x14ac:dyDescent="0.2">
      <c r="B218" s="15"/>
      <c r="C218" s="16"/>
      <c r="D218" s="15"/>
      <c r="E218" s="17"/>
      <c r="F218" s="23"/>
      <c r="G218" s="23"/>
      <c r="H218" s="18" t="str">
        <f t="shared" si="14"/>
        <v>-</v>
      </c>
      <c r="I218" s="20"/>
      <c r="J218" s="20"/>
      <c r="K218" s="20"/>
      <c r="L218" s="20"/>
      <c r="M218" s="21" t="str">
        <f>IF(ISERROR(G218/F218),"-",IF(AND((G218/(J218*L218))/(F218/(I218*K218))*100&gt;=0,(G218/(J218*L218))/(F218/(I218*K218))*100&lt;=120),(G218/(J218*L218))/(F218/(I218*K218))*100*(I218/SUM($I$11:$I$369)),100*(I218/SUM($I$11:$I$369))))</f>
        <v>-</v>
      </c>
      <c r="N218" s="22"/>
      <c r="O218" s="90"/>
      <c r="P218" s="20"/>
      <c r="Q218" s="18" t="str">
        <f t="shared" si="13"/>
        <v>-</v>
      </c>
      <c r="R218" s="20"/>
      <c r="S218" s="12"/>
      <c r="T218" s="12"/>
      <c r="U218" s="12"/>
      <c r="V218" s="12"/>
      <c r="W218" s="12"/>
      <c r="X218" s="12"/>
      <c r="Y218" s="12"/>
      <c r="Z218" s="12"/>
      <c r="AA218" s="12"/>
    </row>
    <row r="219" spans="2:27" ht="75" customHeight="1" x14ac:dyDescent="0.2">
      <c r="B219" s="15"/>
      <c r="C219" s="16"/>
      <c r="D219" s="15"/>
      <c r="E219" s="17"/>
      <c r="F219" s="23"/>
      <c r="G219" s="23"/>
      <c r="H219" s="18" t="str">
        <f t="shared" si="14"/>
        <v>-</v>
      </c>
      <c r="I219" s="20"/>
      <c r="J219" s="20"/>
      <c r="K219" s="20"/>
      <c r="L219" s="20"/>
      <c r="M219" s="21" t="str">
        <f>IF(ISERROR(G219/F219),"-",IF(AND((G219/(J219*L219))/(F219/(I219*K219))*100&gt;=0,(G219/(J219*L219))/(F219/(I219*K219))*100&lt;=120),(G219/(J219*L219))/(F219/(I219*K219))*100*(I219/SUM($I$11:$I$369)),100*(I219/SUM($I$11:$I$369))))</f>
        <v>-</v>
      </c>
      <c r="N219" s="22"/>
      <c r="O219" s="90"/>
      <c r="P219" s="20"/>
      <c r="Q219" s="18" t="str">
        <f t="shared" si="13"/>
        <v>-</v>
      </c>
      <c r="R219" s="20"/>
      <c r="S219" s="12"/>
      <c r="T219" s="12"/>
      <c r="U219" s="12"/>
      <c r="V219" s="12"/>
      <c r="W219" s="12"/>
      <c r="X219" s="12"/>
      <c r="Y219" s="12"/>
      <c r="Z219" s="12"/>
      <c r="AA219" s="12"/>
    </row>
    <row r="220" spans="2:27" ht="75" customHeight="1" x14ac:dyDescent="0.2">
      <c r="B220" s="15"/>
      <c r="C220" s="16"/>
      <c r="D220" s="15"/>
      <c r="E220" s="17"/>
      <c r="F220" s="23"/>
      <c r="G220" s="23"/>
      <c r="H220" s="18" t="str">
        <f t="shared" si="14"/>
        <v>-</v>
      </c>
      <c r="I220" s="20"/>
      <c r="J220" s="20"/>
      <c r="K220" s="20"/>
      <c r="L220" s="20"/>
      <c r="M220" s="21" t="str">
        <f>IF(ISERROR(G220/F220),"-",IF(AND((G220/(J220*L220))/(F220/(I220*K220))*100&gt;=0,(G220/(J220*L220))/(F220/(I220*K220))*100&lt;=120),(G220/(J220*L220))/(F220/(I220*K220))*100*(I220/SUM($I$11:$I$369)),100*(I220/SUM($I$11:$I$369))))</f>
        <v>-</v>
      </c>
      <c r="N220" s="22"/>
      <c r="O220" s="90"/>
      <c r="P220" s="20"/>
      <c r="Q220" s="18" t="str">
        <f t="shared" si="13"/>
        <v>-</v>
      </c>
      <c r="R220" s="20"/>
      <c r="S220" s="12"/>
      <c r="T220" s="12"/>
      <c r="U220" s="12"/>
      <c r="V220" s="12"/>
      <c r="W220" s="12"/>
      <c r="X220" s="12"/>
      <c r="Y220" s="12"/>
      <c r="Z220" s="12"/>
      <c r="AA220" s="12"/>
    </row>
    <row r="221" spans="2:27" ht="75" customHeight="1" x14ac:dyDescent="0.2">
      <c r="B221" s="15"/>
      <c r="C221" s="16"/>
      <c r="D221" s="15"/>
      <c r="E221" s="17"/>
      <c r="F221" s="23"/>
      <c r="G221" s="23"/>
      <c r="H221" s="18" t="str">
        <f t="shared" si="14"/>
        <v>-</v>
      </c>
      <c r="I221" s="20"/>
      <c r="J221" s="20"/>
      <c r="K221" s="20"/>
      <c r="L221" s="20"/>
      <c r="M221" s="21" t="str">
        <f t="shared" ref="M221:M252" si="15">IF(ISERROR(G221/F221),"-",IF(AND((G221/(J221*L221))/(F221/(I221*K221))*100&gt;=0,(G221/(J221*L221))/(F221/(I221*K221))*100&lt;=120),(G221/(J221*L221))/(F221/(I221*K221))*100*(I221/SUM($I$11:$I$369)),100*(I221/SUM($I$11:$I$369))))</f>
        <v>-</v>
      </c>
      <c r="N221" s="22"/>
      <c r="O221" s="90"/>
      <c r="P221" s="20"/>
      <c r="Q221" s="18" t="str">
        <f t="shared" si="13"/>
        <v>-</v>
      </c>
      <c r="R221" s="20"/>
      <c r="S221" s="12"/>
      <c r="T221" s="12"/>
      <c r="U221" s="12"/>
      <c r="V221" s="12"/>
      <c r="W221" s="12"/>
      <c r="X221" s="12"/>
      <c r="Y221" s="12"/>
      <c r="Z221" s="12"/>
      <c r="AA221" s="12"/>
    </row>
    <row r="222" spans="2:27" ht="75" customHeight="1" x14ac:dyDescent="0.2">
      <c r="B222" s="15"/>
      <c r="C222" s="16"/>
      <c r="D222" s="15"/>
      <c r="E222" s="17"/>
      <c r="F222" s="23"/>
      <c r="G222" s="23"/>
      <c r="H222" s="18" t="str">
        <f t="shared" si="14"/>
        <v>-</v>
      </c>
      <c r="I222" s="20"/>
      <c r="J222" s="20"/>
      <c r="K222" s="20"/>
      <c r="L222" s="20"/>
      <c r="M222" s="21" t="str">
        <f t="shared" si="15"/>
        <v>-</v>
      </c>
      <c r="N222" s="22"/>
      <c r="O222" s="90"/>
      <c r="P222" s="20"/>
      <c r="Q222" s="18" t="str">
        <f t="shared" si="13"/>
        <v>-</v>
      </c>
      <c r="R222" s="20"/>
      <c r="S222" s="12"/>
      <c r="T222" s="12"/>
      <c r="U222" s="12"/>
      <c r="V222" s="12"/>
      <c r="W222" s="12"/>
      <c r="X222" s="12"/>
      <c r="Y222" s="12"/>
      <c r="Z222" s="12"/>
      <c r="AA222" s="12"/>
    </row>
    <row r="223" spans="2:27" ht="75" customHeight="1" x14ac:dyDescent="0.2">
      <c r="B223" s="15"/>
      <c r="C223" s="16"/>
      <c r="D223" s="15"/>
      <c r="E223" s="17"/>
      <c r="F223" s="23"/>
      <c r="G223" s="23"/>
      <c r="H223" s="18" t="str">
        <f t="shared" si="14"/>
        <v>-</v>
      </c>
      <c r="I223" s="20"/>
      <c r="J223" s="20"/>
      <c r="K223" s="20"/>
      <c r="L223" s="20"/>
      <c r="M223" s="21" t="str">
        <f t="shared" si="15"/>
        <v>-</v>
      </c>
      <c r="N223" s="22"/>
      <c r="O223" s="90"/>
      <c r="P223" s="20"/>
      <c r="Q223" s="18" t="str">
        <f t="shared" si="13"/>
        <v>-</v>
      </c>
      <c r="R223" s="20"/>
      <c r="S223" s="12"/>
      <c r="T223" s="12"/>
      <c r="U223" s="12"/>
      <c r="V223" s="12"/>
      <c r="W223" s="12"/>
      <c r="X223" s="12"/>
      <c r="Y223" s="12"/>
      <c r="Z223" s="12"/>
      <c r="AA223" s="12"/>
    </row>
    <row r="224" spans="2:27" ht="75" customHeight="1" x14ac:dyDescent="0.2">
      <c r="B224" s="15"/>
      <c r="C224" s="16"/>
      <c r="D224" s="15"/>
      <c r="E224" s="17"/>
      <c r="F224" s="23"/>
      <c r="G224" s="23"/>
      <c r="H224" s="18" t="str">
        <f t="shared" si="14"/>
        <v>-</v>
      </c>
      <c r="I224" s="20"/>
      <c r="J224" s="20"/>
      <c r="K224" s="20"/>
      <c r="L224" s="20"/>
      <c r="M224" s="21" t="str">
        <f t="shared" si="15"/>
        <v>-</v>
      </c>
      <c r="N224" s="22"/>
      <c r="O224" s="90"/>
      <c r="P224" s="20"/>
      <c r="Q224" s="18" t="str">
        <f t="shared" si="13"/>
        <v>-</v>
      </c>
      <c r="R224" s="20"/>
      <c r="S224" s="12"/>
      <c r="T224" s="12"/>
      <c r="U224" s="12"/>
      <c r="V224" s="12"/>
      <c r="W224" s="12"/>
      <c r="X224" s="12"/>
      <c r="Y224" s="12"/>
      <c r="Z224" s="12"/>
      <c r="AA224" s="12"/>
    </row>
    <row r="225" spans="2:27" ht="75" customHeight="1" x14ac:dyDescent="0.2">
      <c r="B225" s="15"/>
      <c r="C225" s="16"/>
      <c r="D225" s="15"/>
      <c r="E225" s="17"/>
      <c r="F225" s="23"/>
      <c r="G225" s="23"/>
      <c r="H225" s="18" t="str">
        <f t="shared" si="14"/>
        <v>-</v>
      </c>
      <c r="I225" s="20"/>
      <c r="J225" s="20"/>
      <c r="K225" s="20"/>
      <c r="L225" s="20"/>
      <c r="M225" s="21" t="str">
        <f t="shared" si="15"/>
        <v>-</v>
      </c>
      <c r="N225" s="22"/>
      <c r="O225" s="90"/>
      <c r="P225" s="20"/>
      <c r="Q225" s="18" t="str">
        <f t="shared" si="13"/>
        <v>-</v>
      </c>
      <c r="R225" s="20"/>
      <c r="S225" s="12"/>
      <c r="T225" s="12"/>
      <c r="U225" s="12"/>
      <c r="V225" s="12"/>
      <c r="W225" s="12"/>
      <c r="X225" s="12"/>
      <c r="Y225" s="12"/>
      <c r="Z225" s="12"/>
      <c r="AA225" s="12"/>
    </row>
    <row r="226" spans="2:27" ht="75" customHeight="1" x14ac:dyDescent="0.2">
      <c r="B226" s="15"/>
      <c r="C226" s="16"/>
      <c r="D226" s="15"/>
      <c r="E226" s="17"/>
      <c r="F226" s="23"/>
      <c r="G226" s="23"/>
      <c r="H226" s="18" t="str">
        <f t="shared" si="14"/>
        <v>-</v>
      </c>
      <c r="I226" s="20"/>
      <c r="J226" s="20"/>
      <c r="K226" s="20"/>
      <c r="L226" s="20"/>
      <c r="M226" s="21" t="str">
        <f t="shared" si="15"/>
        <v>-</v>
      </c>
      <c r="N226" s="22"/>
      <c r="O226" s="90"/>
      <c r="P226" s="20"/>
      <c r="Q226" s="18" t="str">
        <f t="shared" si="13"/>
        <v>-</v>
      </c>
      <c r="R226" s="20"/>
      <c r="S226" s="12"/>
      <c r="T226" s="12"/>
      <c r="U226" s="12"/>
      <c r="V226" s="12"/>
      <c r="W226" s="12"/>
      <c r="X226" s="12"/>
      <c r="Y226" s="12"/>
      <c r="Z226" s="12"/>
      <c r="AA226" s="12"/>
    </row>
    <row r="227" spans="2:27" ht="75" customHeight="1" x14ac:dyDescent="0.2">
      <c r="B227" s="15"/>
      <c r="C227" s="16"/>
      <c r="D227" s="15"/>
      <c r="E227" s="17"/>
      <c r="F227" s="23"/>
      <c r="G227" s="23"/>
      <c r="H227" s="18" t="str">
        <f t="shared" si="14"/>
        <v>-</v>
      </c>
      <c r="I227" s="20"/>
      <c r="J227" s="20"/>
      <c r="K227" s="20"/>
      <c r="L227" s="20"/>
      <c r="M227" s="21" t="str">
        <f t="shared" si="15"/>
        <v>-</v>
      </c>
      <c r="N227" s="22"/>
      <c r="O227" s="90"/>
      <c r="P227" s="20"/>
      <c r="Q227" s="18" t="str">
        <f t="shared" si="13"/>
        <v>-</v>
      </c>
      <c r="R227" s="20"/>
      <c r="S227" s="12"/>
      <c r="T227" s="12"/>
      <c r="U227" s="12"/>
      <c r="V227" s="12"/>
      <c r="W227" s="12"/>
      <c r="X227" s="12"/>
      <c r="Y227" s="12"/>
      <c r="Z227" s="12"/>
      <c r="AA227" s="12"/>
    </row>
    <row r="228" spans="2:27" ht="75" customHeight="1" x14ac:dyDescent="0.2">
      <c r="B228" s="15"/>
      <c r="C228" s="16"/>
      <c r="D228" s="15"/>
      <c r="E228" s="17"/>
      <c r="F228" s="23"/>
      <c r="G228" s="23"/>
      <c r="H228" s="18" t="str">
        <f t="shared" si="14"/>
        <v>-</v>
      </c>
      <c r="I228" s="20"/>
      <c r="J228" s="20"/>
      <c r="K228" s="20"/>
      <c r="L228" s="20"/>
      <c r="M228" s="21" t="str">
        <f t="shared" si="15"/>
        <v>-</v>
      </c>
      <c r="N228" s="22"/>
      <c r="O228" s="90"/>
      <c r="P228" s="20"/>
      <c r="Q228" s="18" t="str">
        <f t="shared" si="13"/>
        <v>-</v>
      </c>
      <c r="R228" s="20"/>
      <c r="S228" s="12"/>
      <c r="T228" s="12"/>
      <c r="U228" s="12"/>
      <c r="V228" s="12"/>
      <c r="W228" s="12"/>
      <c r="X228" s="12"/>
      <c r="Y228" s="12"/>
      <c r="Z228" s="12"/>
      <c r="AA228" s="12"/>
    </row>
    <row r="229" spans="2:27" ht="75" customHeight="1" x14ac:dyDescent="0.2">
      <c r="B229" s="15"/>
      <c r="C229" s="16"/>
      <c r="D229" s="15"/>
      <c r="E229" s="17"/>
      <c r="F229" s="23"/>
      <c r="G229" s="23"/>
      <c r="H229" s="18" t="str">
        <f t="shared" si="14"/>
        <v>-</v>
      </c>
      <c r="I229" s="20"/>
      <c r="J229" s="20"/>
      <c r="K229" s="20"/>
      <c r="L229" s="20"/>
      <c r="M229" s="21" t="str">
        <f t="shared" si="15"/>
        <v>-</v>
      </c>
      <c r="N229" s="22"/>
      <c r="O229" s="90"/>
      <c r="P229" s="20"/>
      <c r="Q229" s="18" t="str">
        <f t="shared" si="13"/>
        <v>-</v>
      </c>
      <c r="R229" s="20"/>
      <c r="S229" s="12"/>
      <c r="T229" s="12"/>
      <c r="U229" s="12"/>
      <c r="V229" s="12"/>
      <c r="W229" s="12"/>
      <c r="X229" s="12"/>
      <c r="Y229" s="12"/>
      <c r="Z229" s="12"/>
      <c r="AA229" s="12"/>
    </row>
    <row r="230" spans="2:27" ht="75" customHeight="1" x14ac:dyDescent="0.2">
      <c r="B230" s="15"/>
      <c r="C230" s="16"/>
      <c r="D230" s="15"/>
      <c r="E230" s="17"/>
      <c r="F230" s="23"/>
      <c r="G230" s="23"/>
      <c r="H230" s="18" t="str">
        <f t="shared" si="14"/>
        <v>-</v>
      </c>
      <c r="I230" s="20"/>
      <c r="J230" s="20"/>
      <c r="K230" s="20"/>
      <c r="L230" s="20"/>
      <c r="M230" s="21" t="str">
        <f t="shared" si="15"/>
        <v>-</v>
      </c>
      <c r="N230" s="22"/>
      <c r="O230" s="90"/>
      <c r="P230" s="20"/>
      <c r="Q230" s="18" t="str">
        <f t="shared" si="13"/>
        <v>-</v>
      </c>
      <c r="R230" s="20"/>
      <c r="S230" s="12"/>
      <c r="T230" s="12"/>
      <c r="U230" s="12"/>
      <c r="V230" s="12"/>
      <c r="W230" s="12"/>
      <c r="X230" s="12"/>
      <c r="Y230" s="12"/>
      <c r="Z230" s="12"/>
      <c r="AA230" s="12"/>
    </row>
    <row r="231" spans="2:27" ht="75" customHeight="1" x14ac:dyDescent="0.2">
      <c r="B231" s="15"/>
      <c r="C231" s="16"/>
      <c r="D231" s="15"/>
      <c r="E231" s="17"/>
      <c r="F231" s="23"/>
      <c r="G231" s="23"/>
      <c r="H231" s="18" t="str">
        <f t="shared" si="14"/>
        <v>-</v>
      </c>
      <c r="I231" s="20"/>
      <c r="J231" s="20"/>
      <c r="K231" s="20"/>
      <c r="L231" s="20"/>
      <c r="M231" s="21" t="str">
        <f t="shared" si="15"/>
        <v>-</v>
      </c>
      <c r="N231" s="22"/>
      <c r="O231" s="90"/>
      <c r="P231" s="20"/>
      <c r="Q231" s="18" t="str">
        <f t="shared" si="13"/>
        <v>-</v>
      </c>
      <c r="R231" s="20"/>
      <c r="S231" s="12"/>
      <c r="T231" s="12"/>
      <c r="U231" s="12"/>
      <c r="V231" s="12"/>
      <c r="W231" s="12"/>
      <c r="X231" s="12"/>
      <c r="Y231" s="12"/>
      <c r="Z231" s="12"/>
      <c r="AA231" s="12"/>
    </row>
    <row r="232" spans="2:27" ht="75" customHeight="1" x14ac:dyDescent="0.2">
      <c r="B232" s="15"/>
      <c r="C232" s="16"/>
      <c r="D232" s="15"/>
      <c r="E232" s="17"/>
      <c r="F232" s="23"/>
      <c r="G232" s="23"/>
      <c r="H232" s="18" t="str">
        <f t="shared" si="14"/>
        <v>-</v>
      </c>
      <c r="I232" s="20"/>
      <c r="J232" s="20"/>
      <c r="K232" s="20"/>
      <c r="L232" s="20"/>
      <c r="M232" s="21" t="str">
        <f t="shared" si="15"/>
        <v>-</v>
      </c>
      <c r="N232" s="22"/>
      <c r="O232" s="90"/>
      <c r="P232" s="20"/>
      <c r="Q232" s="18" t="str">
        <f t="shared" si="13"/>
        <v>-</v>
      </c>
      <c r="R232" s="20"/>
      <c r="S232" s="12"/>
      <c r="T232" s="12"/>
      <c r="U232" s="12"/>
      <c r="V232" s="12"/>
      <c r="W232" s="12"/>
      <c r="X232" s="12"/>
      <c r="Y232" s="12"/>
      <c r="Z232" s="12"/>
      <c r="AA232" s="12"/>
    </row>
    <row r="233" spans="2:27" ht="75" customHeight="1" x14ac:dyDescent="0.2">
      <c r="B233" s="15"/>
      <c r="C233" s="16"/>
      <c r="D233" s="15"/>
      <c r="E233" s="17"/>
      <c r="F233" s="23"/>
      <c r="G233" s="23"/>
      <c r="H233" s="18" t="str">
        <f t="shared" si="14"/>
        <v>-</v>
      </c>
      <c r="I233" s="20"/>
      <c r="J233" s="20"/>
      <c r="K233" s="20"/>
      <c r="L233" s="20"/>
      <c r="M233" s="21" t="str">
        <f t="shared" si="15"/>
        <v>-</v>
      </c>
      <c r="N233" s="22"/>
      <c r="O233" s="90"/>
      <c r="P233" s="20"/>
      <c r="Q233" s="18" t="str">
        <f t="shared" si="13"/>
        <v>-</v>
      </c>
      <c r="R233" s="20"/>
      <c r="S233" s="12"/>
      <c r="T233" s="12"/>
      <c r="U233" s="12"/>
      <c r="V233" s="12"/>
      <c r="W233" s="12"/>
      <c r="X233" s="12"/>
      <c r="Y233" s="12"/>
      <c r="Z233" s="12"/>
      <c r="AA233" s="12"/>
    </row>
    <row r="234" spans="2:27" ht="75" customHeight="1" x14ac:dyDescent="0.2">
      <c r="B234" s="15"/>
      <c r="C234" s="16"/>
      <c r="D234" s="15"/>
      <c r="E234" s="17"/>
      <c r="F234" s="23"/>
      <c r="G234" s="23"/>
      <c r="H234" s="18" t="str">
        <f t="shared" si="14"/>
        <v>-</v>
      </c>
      <c r="I234" s="20"/>
      <c r="J234" s="20"/>
      <c r="K234" s="20"/>
      <c r="L234" s="20"/>
      <c r="M234" s="21" t="str">
        <f t="shared" si="15"/>
        <v>-</v>
      </c>
      <c r="N234" s="22"/>
      <c r="O234" s="90"/>
      <c r="P234" s="20"/>
      <c r="Q234" s="18" t="str">
        <f t="shared" si="13"/>
        <v>-</v>
      </c>
      <c r="R234" s="20"/>
      <c r="S234" s="12"/>
      <c r="T234" s="12"/>
      <c r="U234" s="12"/>
      <c r="V234" s="12"/>
      <c r="W234" s="12"/>
      <c r="X234" s="12"/>
      <c r="Y234" s="12"/>
      <c r="Z234" s="12"/>
      <c r="AA234" s="12"/>
    </row>
    <row r="235" spans="2:27" ht="75" customHeight="1" x14ac:dyDescent="0.2">
      <c r="B235" s="15"/>
      <c r="C235" s="16"/>
      <c r="D235" s="15"/>
      <c r="E235" s="17"/>
      <c r="F235" s="23"/>
      <c r="G235" s="23"/>
      <c r="H235" s="18" t="str">
        <f t="shared" si="14"/>
        <v>-</v>
      </c>
      <c r="I235" s="20"/>
      <c r="J235" s="20"/>
      <c r="K235" s="20"/>
      <c r="L235" s="20"/>
      <c r="M235" s="21" t="str">
        <f t="shared" si="15"/>
        <v>-</v>
      </c>
      <c r="N235" s="22"/>
      <c r="O235" s="90"/>
      <c r="P235" s="20"/>
      <c r="Q235" s="18" t="str">
        <f t="shared" si="13"/>
        <v>-</v>
      </c>
      <c r="R235" s="20"/>
      <c r="S235" s="12"/>
      <c r="T235" s="12"/>
      <c r="U235" s="12"/>
      <c r="V235" s="12"/>
      <c r="W235" s="12"/>
      <c r="X235" s="12"/>
      <c r="Y235" s="12"/>
      <c r="Z235" s="12"/>
      <c r="AA235" s="12"/>
    </row>
    <row r="236" spans="2:27" ht="75" customHeight="1" x14ac:dyDescent="0.2">
      <c r="B236" s="15"/>
      <c r="C236" s="16"/>
      <c r="D236" s="15"/>
      <c r="E236" s="17"/>
      <c r="F236" s="23"/>
      <c r="G236" s="23"/>
      <c r="H236" s="18" t="str">
        <f t="shared" si="14"/>
        <v>-</v>
      </c>
      <c r="I236" s="20"/>
      <c r="J236" s="20"/>
      <c r="K236" s="20"/>
      <c r="L236" s="20"/>
      <c r="M236" s="21" t="str">
        <f t="shared" si="15"/>
        <v>-</v>
      </c>
      <c r="N236" s="22"/>
      <c r="O236" s="90"/>
      <c r="P236" s="20"/>
      <c r="Q236" s="18" t="str">
        <f t="shared" si="13"/>
        <v>-</v>
      </c>
      <c r="R236" s="20"/>
      <c r="S236" s="12"/>
      <c r="T236" s="12"/>
      <c r="U236" s="12"/>
      <c r="V236" s="12"/>
      <c r="W236" s="12"/>
      <c r="X236" s="12"/>
      <c r="Y236" s="12"/>
      <c r="Z236" s="12"/>
      <c r="AA236" s="12"/>
    </row>
    <row r="237" spans="2:27" ht="75" customHeight="1" x14ac:dyDescent="0.2">
      <c r="B237" s="15"/>
      <c r="C237" s="16"/>
      <c r="D237" s="15"/>
      <c r="E237" s="17"/>
      <c r="F237" s="23"/>
      <c r="G237" s="23"/>
      <c r="H237" s="18" t="str">
        <f t="shared" si="14"/>
        <v>-</v>
      </c>
      <c r="I237" s="20"/>
      <c r="J237" s="20"/>
      <c r="K237" s="20"/>
      <c r="L237" s="20"/>
      <c r="M237" s="21" t="str">
        <f t="shared" si="15"/>
        <v>-</v>
      </c>
      <c r="N237" s="22"/>
      <c r="O237" s="90"/>
      <c r="P237" s="20"/>
      <c r="Q237" s="18" t="str">
        <f t="shared" si="13"/>
        <v>-</v>
      </c>
      <c r="R237" s="20"/>
      <c r="S237" s="12"/>
      <c r="T237" s="12"/>
      <c r="U237" s="12"/>
      <c r="V237" s="12"/>
      <c r="W237" s="12"/>
      <c r="X237" s="12"/>
      <c r="Y237" s="12"/>
      <c r="Z237" s="12"/>
      <c r="AA237" s="12"/>
    </row>
    <row r="238" spans="2:27" ht="75" customHeight="1" x14ac:dyDescent="0.2">
      <c r="B238" s="15"/>
      <c r="C238" s="16"/>
      <c r="D238" s="15"/>
      <c r="E238" s="17"/>
      <c r="F238" s="23"/>
      <c r="G238" s="23"/>
      <c r="H238" s="18" t="str">
        <f t="shared" si="14"/>
        <v>-</v>
      </c>
      <c r="I238" s="20"/>
      <c r="J238" s="20"/>
      <c r="K238" s="20"/>
      <c r="L238" s="20"/>
      <c r="M238" s="21" t="str">
        <f t="shared" si="15"/>
        <v>-</v>
      </c>
      <c r="N238" s="22"/>
      <c r="O238" s="90"/>
      <c r="P238" s="20"/>
      <c r="Q238" s="18" t="str">
        <f t="shared" si="13"/>
        <v>-</v>
      </c>
      <c r="R238" s="20"/>
      <c r="S238" s="12"/>
      <c r="T238" s="12"/>
      <c r="U238" s="12"/>
      <c r="V238" s="12"/>
      <c r="W238" s="12"/>
      <c r="X238" s="12"/>
      <c r="Y238" s="12"/>
      <c r="Z238" s="12"/>
      <c r="AA238" s="12"/>
    </row>
    <row r="239" spans="2:27" ht="75" customHeight="1" x14ac:dyDescent="0.2">
      <c r="B239" s="15"/>
      <c r="C239" s="16"/>
      <c r="D239" s="15"/>
      <c r="E239" s="17"/>
      <c r="F239" s="23"/>
      <c r="G239" s="23"/>
      <c r="H239" s="18" t="str">
        <f t="shared" si="14"/>
        <v>-</v>
      </c>
      <c r="I239" s="20"/>
      <c r="J239" s="20"/>
      <c r="K239" s="20"/>
      <c r="L239" s="20"/>
      <c r="M239" s="21" t="str">
        <f t="shared" si="15"/>
        <v>-</v>
      </c>
      <c r="N239" s="22"/>
      <c r="O239" s="90"/>
      <c r="P239" s="20"/>
      <c r="Q239" s="18" t="str">
        <f t="shared" si="13"/>
        <v>-</v>
      </c>
      <c r="R239" s="20"/>
      <c r="S239" s="12"/>
      <c r="T239" s="12"/>
      <c r="U239" s="12"/>
      <c r="V239" s="12"/>
      <c r="W239" s="12"/>
      <c r="X239" s="12"/>
      <c r="Y239" s="12"/>
      <c r="Z239" s="12"/>
      <c r="AA239" s="12"/>
    </row>
    <row r="240" spans="2:27" ht="75" customHeight="1" x14ac:dyDescent="0.2">
      <c r="B240" s="15"/>
      <c r="C240" s="16"/>
      <c r="D240" s="15"/>
      <c r="E240" s="17"/>
      <c r="F240" s="23"/>
      <c r="G240" s="23"/>
      <c r="H240" s="18" t="str">
        <f t="shared" si="14"/>
        <v>-</v>
      </c>
      <c r="I240" s="20"/>
      <c r="J240" s="20"/>
      <c r="K240" s="20"/>
      <c r="L240" s="20"/>
      <c r="M240" s="21" t="str">
        <f t="shared" si="15"/>
        <v>-</v>
      </c>
      <c r="N240" s="22"/>
      <c r="O240" s="90"/>
      <c r="P240" s="20"/>
      <c r="Q240" s="18" t="str">
        <f t="shared" si="13"/>
        <v>-</v>
      </c>
      <c r="R240" s="20"/>
      <c r="S240" s="12"/>
      <c r="T240" s="12"/>
      <c r="U240" s="12"/>
      <c r="V240" s="12"/>
      <c r="W240" s="12"/>
      <c r="X240" s="12"/>
      <c r="Y240" s="12"/>
      <c r="Z240" s="12"/>
      <c r="AA240" s="12"/>
    </row>
    <row r="241" spans="2:27" ht="75" customHeight="1" x14ac:dyDescent="0.2">
      <c r="B241" s="15"/>
      <c r="C241" s="16"/>
      <c r="D241" s="15"/>
      <c r="E241" s="17"/>
      <c r="F241" s="23"/>
      <c r="G241" s="23"/>
      <c r="H241" s="18" t="str">
        <f t="shared" si="14"/>
        <v>-</v>
      </c>
      <c r="I241" s="20"/>
      <c r="J241" s="20"/>
      <c r="K241" s="20"/>
      <c r="L241" s="20"/>
      <c r="M241" s="21" t="str">
        <f t="shared" si="15"/>
        <v>-</v>
      </c>
      <c r="N241" s="22"/>
      <c r="O241" s="90"/>
      <c r="P241" s="20"/>
      <c r="Q241" s="18" t="str">
        <f t="shared" si="13"/>
        <v>-</v>
      </c>
      <c r="R241" s="20"/>
      <c r="S241" s="12"/>
      <c r="T241" s="12"/>
      <c r="U241" s="12"/>
      <c r="V241" s="12"/>
      <c r="W241" s="12"/>
      <c r="X241" s="12"/>
      <c r="Y241" s="12"/>
      <c r="Z241" s="12"/>
      <c r="AA241" s="12"/>
    </row>
    <row r="242" spans="2:27" ht="75" customHeight="1" x14ac:dyDescent="0.2">
      <c r="B242" s="15"/>
      <c r="C242" s="16"/>
      <c r="D242" s="15"/>
      <c r="E242" s="17"/>
      <c r="F242" s="23"/>
      <c r="G242" s="23"/>
      <c r="H242" s="18" t="str">
        <f t="shared" si="14"/>
        <v>-</v>
      </c>
      <c r="I242" s="20"/>
      <c r="J242" s="20"/>
      <c r="K242" s="20"/>
      <c r="L242" s="20"/>
      <c r="M242" s="21" t="str">
        <f t="shared" si="15"/>
        <v>-</v>
      </c>
      <c r="N242" s="22"/>
      <c r="O242" s="90"/>
      <c r="P242" s="20"/>
      <c r="Q242" s="18" t="str">
        <f t="shared" si="13"/>
        <v>-</v>
      </c>
      <c r="R242" s="20"/>
      <c r="S242" s="12"/>
      <c r="T242" s="12"/>
      <c r="U242" s="12"/>
      <c r="V242" s="12"/>
      <c r="W242" s="12"/>
      <c r="X242" s="12"/>
      <c r="Y242" s="12"/>
      <c r="Z242" s="12"/>
      <c r="AA242" s="12"/>
    </row>
    <row r="243" spans="2:27" ht="75" customHeight="1" x14ac:dyDescent="0.2">
      <c r="B243" s="15"/>
      <c r="C243" s="16"/>
      <c r="D243" s="15"/>
      <c r="E243" s="17"/>
      <c r="F243" s="23"/>
      <c r="G243" s="23"/>
      <c r="H243" s="18" t="str">
        <f t="shared" si="14"/>
        <v>-</v>
      </c>
      <c r="I243" s="20"/>
      <c r="J243" s="20"/>
      <c r="K243" s="20"/>
      <c r="L243" s="20"/>
      <c r="M243" s="21" t="str">
        <f t="shared" si="15"/>
        <v>-</v>
      </c>
      <c r="N243" s="22"/>
      <c r="O243" s="90"/>
      <c r="P243" s="20"/>
      <c r="Q243" s="18" t="str">
        <f t="shared" si="13"/>
        <v>-</v>
      </c>
      <c r="R243" s="20"/>
      <c r="S243" s="12"/>
      <c r="T243" s="12"/>
      <c r="U243" s="12"/>
      <c r="V243" s="12"/>
      <c r="W243" s="12"/>
      <c r="X243" s="12"/>
      <c r="Y243" s="12"/>
      <c r="Z243" s="12"/>
      <c r="AA243" s="12"/>
    </row>
    <row r="244" spans="2:27" ht="75" customHeight="1" x14ac:dyDescent="0.2">
      <c r="B244" s="15"/>
      <c r="C244" s="16"/>
      <c r="D244" s="15"/>
      <c r="E244" s="17"/>
      <c r="F244" s="23"/>
      <c r="G244" s="23"/>
      <c r="H244" s="18" t="str">
        <f t="shared" si="14"/>
        <v>-</v>
      </c>
      <c r="I244" s="20"/>
      <c r="J244" s="20"/>
      <c r="K244" s="20"/>
      <c r="L244" s="20"/>
      <c r="M244" s="21" t="str">
        <f t="shared" si="15"/>
        <v>-</v>
      </c>
      <c r="N244" s="22"/>
      <c r="O244" s="90"/>
      <c r="P244" s="20"/>
      <c r="Q244" s="18" t="str">
        <f t="shared" si="13"/>
        <v>-</v>
      </c>
      <c r="R244" s="20"/>
      <c r="S244" s="12"/>
      <c r="T244" s="12"/>
      <c r="U244" s="12"/>
      <c r="V244" s="12"/>
      <c r="W244" s="12"/>
      <c r="X244" s="12"/>
      <c r="Y244" s="12"/>
      <c r="Z244" s="12"/>
      <c r="AA244" s="12"/>
    </row>
    <row r="245" spans="2:27" ht="75" customHeight="1" x14ac:dyDescent="0.2">
      <c r="B245" s="15"/>
      <c r="C245" s="16"/>
      <c r="D245" s="15"/>
      <c r="E245" s="17"/>
      <c r="F245" s="23"/>
      <c r="G245" s="23"/>
      <c r="H245" s="18" t="str">
        <f t="shared" si="14"/>
        <v>-</v>
      </c>
      <c r="I245" s="20"/>
      <c r="J245" s="20"/>
      <c r="K245" s="20"/>
      <c r="L245" s="20"/>
      <c r="M245" s="21" t="str">
        <f t="shared" si="15"/>
        <v>-</v>
      </c>
      <c r="N245" s="22"/>
      <c r="O245" s="90"/>
      <c r="P245" s="20"/>
      <c r="Q245" s="18" t="str">
        <f t="shared" si="13"/>
        <v>-</v>
      </c>
      <c r="R245" s="20"/>
      <c r="S245" s="12"/>
      <c r="T245" s="12"/>
      <c r="U245" s="12"/>
      <c r="V245" s="12"/>
      <c r="W245" s="12"/>
      <c r="X245" s="12"/>
      <c r="Y245" s="12"/>
      <c r="Z245" s="12"/>
      <c r="AA245" s="12"/>
    </row>
    <row r="246" spans="2:27" ht="75" customHeight="1" x14ac:dyDescent="0.2">
      <c r="B246" s="15"/>
      <c r="C246" s="16"/>
      <c r="D246" s="15"/>
      <c r="E246" s="17"/>
      <c r="F246" s="23"/>
      <c r="G246" s="23"/>
      <c r="H246" s="18" t="str">
        <f t="shared" si="14"/>
        <v>-</v>
      </c>
      <c r="I246" s="20"/>
      <c r="J246" s="20"/>
      <c r="K246" s="20"/>
      <c r="L246" s="20"/>
      <c r="M246" s="21" t="str">
        <f t="shared" si="15"/>
        <v>-</v>
      </c>
      <c r="N246" s="22"/>
      <c r="O246" s="90"/>
      <c r="P246" s="20"/>
      <c r="Q246" s="18" t="str">
        <f t="shared" si="13"/>
        <v>-</v>
      </c>
      <c r="R246" s="20"/>
      <c r="S246" s="12"/>
      <c r="T246" s="12"/>
      <c r="U246" s="12"/>
      <c r="V246" s="12"/>
      <c r="W246" s="12"/>
      <c r="X246" s="12"/>
      <c r="Y246" s="12"/>
      <c r="Z246" s="12"/>
      <c r="AA246" s="12"/>
    </row>
    <row r="247" spans="2:27" ht="75" customHeight="1" x14ac:dyDescent="0.2">
      <c r="B247" s="15"/>
      <c r="C247" s="16"/>
      <c r="D247" s="15"/>
      <c r="E247" s="17"/>
      <c r="F247" s="23"/>
      <c r="G247" s="23"/>
      <c r="H247" s="18" t="str">
        <f t="shared" si="14"/>
        <v>-</v>
      </c>
      <c r="I247" s="20"/>
      <c r="J247" s="20"/>
      <c r="K247" s="20"/>
      <c r="L247" s="20"/>
      <c r="M247" s="21" t="str">
        <f t="shared" si="15"/>
        <v>-</v>
      </c>
      <c r="N247" s="22"/>
      <c r="O247" s="90"/>
      <c r="P247" s="20"/>
      <c r="Q247" s="18" t="str">
        <f t="shared" si="13"/>
        <v>-</v>
      </c>
      <c r="R247" s="20"/>
      <c r="S247" s="12"/>
      <c r="T247" s="12"/>
      <c r="U247" s="12"/>
      <c r="V247" s="12"/>
      <c r="W247" s="12"/>
      <c r="X247" s="12"/>
      <c r="Y247" s="12"/>
      <c r="Z247" s="12"/>
      <c r="AA247" s="12"/>
    </row>
    <row r="248" spans="2:27" ht="75" customHeight="1" x14ac:dyDescent="0.2">
      <c r="B248" s="15"/>
      <c r="C248" s="16"/>
      <c r="D248" s="15"/>
      <c r="E248" s="17"/>
      <c r="F248" s="23"/>
      <c r="G248" s="23"/>
      <c r="H248" s="18" t="str">
        <f t="shared" si="14"/>
        <v>-</v>
      </c>
      <c r="I248" s="20"/>
      <c r="J248" s="20"/>
      <c r="K248" s="20"/>
      <c r="L248" s="20"/>
      <c r="M248" s="21" t="str">
        <f t="shared" si="15"/>
        <v>-</v>
      </c>
      <c r="N248" s="22"/>
      <c r="O248" s="90"/>
      <c r="P248" s="20"/>
      <c r="Q248" s="18" t="str">
        <f t="shared" si="13"/>
        <v>-</v>
      </c>
      <c r="R248" s="20"/>
      <c r="S248" s="12"/>
      <c r="T248" s="12"/>
      <c r="U248" s="12"/>
      <c r="V248" s="12"/>
      <c r="W248" s="12"/>
      <c r="X248" s="12"/>
      <c r="Y248" s="12"/>
      <c r="Z248" s="12"/>
      <c r="AA248" s="12"/>
    </row>
    <row r="249" spans="2:27" ht="75" customHeight="1" x14ac:dyDescent="0.2">
      <c r="B249" s="15"/>
      <c r="C249" s="16"/>
      <c r="D249" s="15"/>
      <c r="E249" s="17"/>
      <c r="F249" s="23"/>
      <c r="G249" s="23"/>
      <c r="H249" s="18" t="str">
        <f t="shared" si="14"/>
        <v>-</v>
      </c>
      <c r="I249" s="20"/>
      <c r="J249" s="20"/>
      <c r="K249" s="20"/>
      <c r="L249" s="20"/>
      <c r="M249" s="21" t="str">
        <f t="shared" si="15"/>
        <v>-</v>
      </c>
      <c r="N249" s="22"/>
      <c r="O249" s="90"/>
      <c r="P249" s="20"/>
      <c r="Q249" s="18" t="str">
        <f t="shared" si="13"/>
        <v>-</v>
      </c>
      <c r="R249" s="20"/>
      <c r="S249" s="12"/>
      <c r="T249" s="12"/>
      <c r="U249" s="12"/>
      <c r="V249" s="12"/>
      <c r="W249" s="12"/>
      <c r="X249" s="12"/>
      <c r="Y249" s="12"/>
      <c r="Z249" s="12"/>
      <c r="AA249" s="12"/>
    </row>
    <row r="250" spans="2:27" ht="75" customHeight="1" x14ac:dyDescent="0.2">
      <c r="B250" s="15"/>
      <c r="C250" s="16"/>
      <c r="D250" s="15"/>
      <c r="E250" s="17"/>
      <c r="F250" s="23"/>
      <c r="G250" s="23"/>
      <c r="H250" s="18" t="str">
        <f t="shared" si="14"/>
        <v>-</v>
      </c>
      <c r="I250" s="20"/>
      <c r="J250" s="20"/>
      <c r="K250" s="20"/>
      <c r="L250" s="20"/>
      <c r="M250" s="21" t="str">
        <f t="shared" si="15"/>
        <v>-</v>
      </c>
      <c r="N250" s="22"/>
      <c r="O250" s="90"/>
      <c r="P250" s="20"/>
      <c r="Q250" s="18" t="str">
        <f t="shared" si="13"/>
        <v>-</v>
      </c>
      <c r="R250" s="20"/>
      <c r="S250" s="12"/>
      <c r="T250" s="12"/>
      <c r="U250" s="12"/>
      <c r="V250" s="12"/>
      <c r="W250" s="12"/>
      <c r="X250" s="12"/>
      <c r="Y250" s="12"/>
      <c r="Z250" s="12"/>
      <c r="AA250" s="12"/>
    </row>
    <row r="251" spans="2:27" ht="75" customHeight="1" x14ac:dyDescent="0.2">
      <c r="B251" s="15"/>
      <c r="C251" s="16"/>
      <c r="D251" s="15"/>
      <c r="E251" s="17"/>
      <c r="F251" s="23"/>
      <c r="G251" s="23"/>
      <c r="H251" s="18" t="str">
        <f t="shared" si="14"/>
        <v>-</v>
      </c>
      <c r="I251" s="20"/>
      <c r="J251" s="20"/>
      <c r="K251" s="20"/>
      <c r="L251" s="20"/>
      <c r="M251" s="21" t="str">
        <f t="shared" si="15"/>
        <v>-</v>
      </c>
      <c r="N251" s="22"/>
      <c r="O251" s="90"/>
      <c r="P251" s="20"/>
      <c r="Q251" s="18" t="str">
        <f t="shared" si="13"/>
        <v>-</v>
      </c>
      <c r="R251" s="20"/>
      <c r="S251" s="12"/>
      <c r="T251" s="12"/>
      <c r="U251" s="12"/>
      <c r="V251" s="12"/>
      <c r="W251" s="12"/>
      <c r="X251" s="12"/>
      <c r="Y251" s="12"/>
      <c r="Z251" s="12"/>
      <c r="AA251" s="12"/>
    </row>
    <row r="252" spans="2:27" ht="75" customHeight="1" x14ac:dyDescent="0.2">
      <c r="B252" s="15"/>
      <c r="C252" s="16"/>
      <c r="D252" s="15"/>
      <c r="E252" s="17"/>
      <c r="F252" s="23"/>
      <c r="G252" s="23"/>
      <c r="H252" s="18" t="str">
        <f t="shared" si="14"/>
        <v>-</v>
      </c>
      <c r="I252" s="20"/>
      <c r="J252" s="20"/>
      <c r="K252" s="20"/>
      <c r="L252" s="20"/>
      <c r="M252" s="21" t="str">
        <f t="shared" si="15"/>
        <v>-</v>
      </c>
      <c r="N252" s="22"/>
      <c r="O252" s="90"/>
      <c r="P252" s="20"/>
      <c r="Q252" s="18" t="str">
        <f t="shared" si="13"/>
        <v>-</v>
      </c>
      <c r="R252" s="20"/>
      <c r="S252" s="12"/>
      <c r="T252" s="12"/>
      <c r="U252" s="12"/>
      <c r="V252" s="12"/>
      <c r="W252" s="12"/>
      <c r="X252" s="12"/>
      <c r="Y252" s="12"/>
      <c r="Z252" s="12"/>
      <c r="AA252" s="12"/>
    </row>
    <row r="253" spans="2:27" ht="75" customHeight="1" x14ac:dyDescent="0.2">
      <c r="B253" s="15"/>
      <c r="C253" s="16"/>
      <c r="D253" s="15"/>
      <c r="E253" s="17"/>
      <c r="F253" s="23"/>
      <c r="G253" s="23"/>
      <c r="H253" s="18" t="str">
        <f t="shared" si="14"/>
        <v>-</v>
      </c>
      <c r="I253" s="20"/>
      <c r="J253" s="20"/>
      <c r="K253" s="20"/>
      <c r="L253" s="20"/>
      <c r="M253" s="21" t="str">
        <f t="shared" ref="M253:M257" si="16">IF(ISERROR(G253/F253),"-",IF(AND((G253/(J253*L253))/(F253/(I253*K253))*100&gt;=0,(G253/(J253*L253))/(F253/(I253*K253))*100&lt;=120),(G253/(J253*L253))/(F253/(I253*K253))*100*(I253/SUM($I$11:$I$369)),100*(I253/SUM($I$11:$I$369))))</f>
        <v>-</v>
      </c>
      <c r="N253" s="22"/>
      <c r="O253" s="90"/>
      <c r="P253" s="20"/>
      <c r="Q253" s="18" t="str">
        <f t="shared" si="13"/>
        <v>-</v>
      </c>
      <c r="R253" s="20"/>
      <c r="S253" s="12"/>
      <c r="T253" s="12"/>
      <c r="U253" s="12"/>
      <c r="V253" s="12"/>
      <c r="W253" s="12"/>
      <c r="X253" s="12"/>
      <c r="Y253" s="12"/>
      <c r="Z253" s="12"/>
      <c r="AA253" s="12"/>
    </row>
    <row r="254" spans="2:27" ht="75" customHeight="1" x14ac:dyDescent="0.2">
      <c r="B254" s="15"/>
      <c r="C254" s="16"/>
      <c r="D254" s="15"/>
      <c r="E254" s="17"/>
      <c r="F254" s="23"/>
      <c r="G254" s="23"/>
      <c r="H254" s="18" t="str">
        <f t="shared" si="14"/>
        <v>-</v>
      </c>
      <c r="I254" s="20"/>
      <c r="J254" s="20"/>
      <c r="K254" s="20"/>
      <c r="L254" s="20"/>
      <c r="M254" s="21" t="str">
        <f t="shared" si="16"/>
        <v>-</v>
      </c>
      <c r="N254" s="22"/>
      <c r="O254" s="90"/>
      <c r="P254" s="20"/>
      <c r="Q254" s="18" t="str">
        <f t="shared" si="13"/>
        <v>-</v>
      </c>
      <c r="R254" s="20"/>
      <c r="S254" s="12"/>
      <c r="T254" s="12"/>
      <c r="U254" s="12"/>
      <c r="V254" s="12"/>
      <c r="W254" s="12"/>
      <c r="X254" s="12"/>
      <c r="Y254" s="12"/>
      <c r="Z254" s="12"/>
      <c r="AA254" s="12"/>
    </row>
    <row r="255" spans="2:27" ht="75" customHeight="1" x14ac:dyDescent="0.2">
      <c r="B255" s="15"/>
      <c r="C255" s="16"/>
      <c r="D255" s="15"/>
      <c r="E255" s="17"/>
      <c r="F255" s="23"/>
      <c r="G255" s="23"/>
      <c r="H255" s="18" t="str">
        <f t="shared" si="14"/>
        <v>-</v>
      </c>
      <c r="I255" s="20"/>
      <c r="J255" s="20"/>
      <c r="K255" s="20"/>
      <c r="L255" s="20"/>
      <c r="M255" s="21" t="str">
        <f t="shared" si="16"/>
        <v>-</v>
      </c>
      <c r="N255" s="22"/>
      <c r="O255" s="90"/>
      <c r="P255" s="20"/>
      <c r="Q255" s="18" t="str">
        <f t="shared" si="13"/>
        <v>-</v>
      </c>
      <c r="R255" s="20"/>
      <c r="S255" s="12"/>
      <c r="T255" s="12"/>
      <c r="U255" s="12"/>
      <c r="V255" s="12"/>
      <c r="W255" s="12"/>
      <c r="X255" s="12"/>
      <c r="Y255" s="12"/>
      <c r="Z255" s="12"/>
      <c r="AA255" s="12"/>
    </row>
    <row r="256" spans="2:27" ht="75" customHeight="1" x14ac:dyDescent="0.2">
      <c r="B256" s="15"/>
      <c r="C256" s="16"/>
      <c r="D256" s="15"/>
      <c r="E256" s="17"/>
      <c r="F256" s="23"/>
      <c r="G256" s="23"/>
      <c r="H256" s="18" t="str">
        <f t="shared" si="14"/>
        <v>-</v>
      </c>
      <c r="I256" s="20"/>
      <c r="J256" s="20"/>
      <c r="K256" s="20"/>
      <c r="L256" s="20"/>
      <c r="M256" s="21" t="str">
        <f t="shared" si="16"/>
        <v>-</v>
      </c>
      <c r="N256" s="22"/>
      <c r="O256" s="90"/>
      <c r="P256" s="20"/>
      <c r="Q256" s="18" t="str">
        <f t="shared" si="13"/>
        <v>-</v>
      </c>
      <c r="R256" s="20"/>
      <c r="S256" s="12"/>
      <c r="T256" s="12"/>
      <c r="U256" s="12"/>
      <c r="V256" s="12"/>
      <c r="W256" s="12"/>
      <c r="X256" s="12"/>
      <c r="Y256" s="12"/>
      <c r="Z256" s="12"/>
      <c r="AA256" s="12"/>
    </row>
    <row r="257" spans="2:27" ht="75" customHeight="1" x14ac:dyDescent="0.2">
      <c r="B257" s="15"/>
      <c r="C257" s="16"/>
      <c r="D257" s="15"/>
      <c r="E257" s="17"/>
      <c r="F257" s="23"/>
      <c r="G257" s="23"/>
      <c r="H257" s="18" t="str">
        <f t="shared" si="14"/>
        <v>-</v>
      </c>
      <c r="I257" s="20"/>
      <c r="J257" s="20"/>
      <c r="K257" s="20"/>
      <c r="L257" s="20"/>
      <c r="M257" s="21" t="str">
        <f t="shared" si="16"/>
        <v>-</v>
      </c>
      <c r="N257" s="22"/>
      <c r="O257" s="90"/>
      <c r="P257" s="20"/>
      <c r="Q257" s="18" t="str">
        <f t="shared" si="13"/>
        <v>-</v>
      </c>
      <c r="R257" s="20"/>
      <c r="S257" s="12"/>
      <c r="T257" s="12"/>
      <c r="U257" s="12"/>
      <c r="V257" s="12"/>
      <c r="W257" s="12"/>
      <c r="X257" s="12"/>
      <c r="Y257" s="12"/>
      <c r="Z257" s="12"/>
      <c r="AA257" s="12"/>
    </row>
    <row r="258" spans="2:27" ht="75" customHeight="1" x14ac:dyDescent="0.2">
      <c r="B258" s="15"/>
      <c r="C258" s="16"/>
      <c r="D258" s="15"/>
      <c r="E258" s="25"/>
      <c r="F258" s="23"/>
      <c r="G258" s="23"/>
      <c r="H258" s="18" t="str">
        <f t="shared" si="14"/>
        <v>-</v>
      </c>
      <c r="I258" s="20"/>
      <c r="J258" s="20"/>
      <c r="K258" s="20"/>
      <c r="L258" s="20"/>
      <c r="M258" s="21">
        <v>0</v>
      </c>
      <c r="N258" s="22"/>
      <c r="O258" s="90"/>
      <c r="P258" s="20"/>
      <c r="Q258" s="18" t="str">
        <f t="shared" si="13"/>
        <v>-</v>
      </c>
      <c r="R258" s="26"/>
      <c r="S258" s="12"/>
      <c r="T258" s="12"/>
      <c r="U258" s="12"/>
      <c r="V258" s="12"/>
      <c r="W258" s="12"/>
      <c r="X258" s="12"/>
      <c r="Y258" s="12"/>
      <c r="Z258" s="12"/>
      <c r="AA258" s="12"/>
    </row>
    <row r="259" spans="2:27" ht="75" customHeight="1" x14ac:dyDescent="0.2">
      <c r="B259" s="15"/>
      <c r="C259" s="16"/>
      <c r="D259" s="15"/>
      <c r="E259" s="25"/>
      <c r="F259" s="23"/>
      <c r="G259" s="23"/>
      <c r="H259" s="18" t="str">
        <f t="shared" si="14"/>
        <v>-</v>
      </c>
      <c r="I259" s="20"/>
      <c r="J259" s="20"/>
      <c r="K259" s="20"/>
      <c r="L259" s="20"/>
      <c r="M259" s="21" t="str">
        <f>IF(ISERROR(G259/F259),"-",IF(AND((G259/(J259*L259))/(F259/(I259*K259))*100&gt;=0,(G259/(J259*L259))/(F259/(I259*K259))*100&lt;=120),(G259/(J259*L259))/(F259/(I259*K259))*100*(I259/SUM($I$11:$I$369)),100*(I259/SUM($I$11:$I$369))))</f>
        <v>-</v>
      </c>
      <c r="N259" s="22"/>
      <c r="O259" s="90"/>
      <c r="P259" s="20"/>
      <c r="Q259" s="18" t="str">
        <f t="shared" si="13"/>
        <v>-</v>
      </c>
      <c r="R259" s="26"/>
      <c r="S259" s="12"/>
      <c r="T259" s="12"/>
      <c r="U259" s="12"/>
      <c r="V259" s="12"/>
      <c r="W259" s="12"/>
      <c r="X259" s="12"/>
      <c r="Y259" s="12"/>
      <c r="Z259" s="12"/>
      <c r="AA259" s="12"/>
    </row>
    <row r="260" spans="2:27" ht="75" customHeight="1" x14ac:dyDescent="0.2">
      <c r="B260" s="15"/>
      <c r="C260" s="16"/>
      <c r="D260" s="15"/>
      <c r="E260" s="25"/>
      <c r="F260" s="23"/>
      <c r="G260" s="23"/>
      <c r="H260" s="18" t="str">
        <f t="shared" si="14"/>
        <v>-</v>
      </c>
      <c r="I260" s="20"/>
      <c r="J260" s="20"/>
      <c r="K260" s="20"/>
      <c r="L260" s="20"/>
      <c r="M260" s="21">
        <v>0</v>
      </c>
      <c r="N260" s="22"/>
      <c r="O260" s="90"/>
      <c r="P260" s="20"/>
      <c r="Q260" s="18" t="str">
        <f t="shared" si="13"/>
        <v>-</v>
      </c>
      <c r="R260" s="26"/>
      <c r="S260" s="12"/>
      <c r="T260" s="12"/>
      <c r="U260" s="12"/>
      <c r="V260" s="12"/>
      <c r="W260" s="12"/>
      <c r="X260" s="12"/>
      <c r="Y260" s="12"/>
      <c r="Z260" s="12"/>
      <c r="AA260" s="12"/>
    </row>
    <row r="261" spans="2:27" ht="75" customHeight="1" x14ac:dyDescent="0.2">
      <c r="B261" s="15"/>
      <c r="C261" s="16"/>
      <c r="D261" s="15"/>
      <c r="E261" s="25"/>
      <c r="F261" s="23"/>
      <c r="G261" s="23"/>
      <c r="H261" s="18" t="str">
        <f t="shared" si="14"/>
        <v>-</v>
      </c>
      <c r="I261" s="20"/>
      <c r="J261" s="20"/>
      <c r="K261" s="20"/>
      <c r="L261" s="20"/>
      <c r="M261" s="21">
        <v>0</v>
      </c>
      <c r="N261" s="22"/>
      <c r="O261" s="90"/>
      <c r="P261" s="20"/>
      <c r="Q261" s="18" t="str">
        <f t="shared" si="13"/>
        <v>-</v>
      </c>
      <c r="R261" s="26"/>
      <c r="S261" s="12"/>
      <c r="T261" s="12"/>
      <c r="U261" s="12"/>
      <c r="V261" s="12"/>
      <c r="W261" s="12"/>
      <c r="X261" s="12"/>
      <c r="Y261" s="12"/>
      <c r="Z261" s="12"/>
      <c r="AA261" s="12"/>
    </row>
    <row r="262" spans="2:27" ht="75" customHeight="1" x14ac:dyDescent="0.2">
      <c r="B262" s="15"/>
      <c r="C262" s="16"/>
      <c r="D262" s="15"/>
      <c r="E262" s="25"/>
      <c r="F262" s="23"/>
      <c r="G262" s="23"/>
      <c r="H262" s="18" t="str">
        <f t="shared" si="14"/>
        <v>-</v>
      </c>
      <c r="I262" s="20"/>
      <c r="J262" s="20"/>
      <c r="K262" s="20"/>
      <c r="L262" s="20"/>
      <c r="M262" s="21" t="str">
        <f>IF(ISERROR(G262/F262),"-",IF(AND((G262/(J262*L262))/(F262/(I262*K262))*100&gt;=0,(G262/(J262*L262))/(F262/(I262*K262))*100&lt;=120),(G262/(J262*L262))/(F262/(I262*K262))*100*(I262/SUM($I$11:$I$369)),100*(I262/SUM($I$11:$I$369))))</f>
        <v>-</v>
      </c>
      <c r="N262" s="22"/>
      <c r="O262" s="90"/>
      <c r="P262" s="20"/>
      <c r="Q262" s="18" t="str">
        <f t="shared" si="13"/>
        <v>-</v>
      </c>
      <c r="R262" s="26"/>
      <c r="S262" s="12"/>
      <c r="T262" s="12"/>
      <c r="U262" s="12"/>
      <c r="V262" s="12"/>
      <c r="W262" s="12"/>
      <c r="X262" s="12"/>
      <c r="Y262" s="12"/>
      <c r="Z262" s="12"/>
      <c r="AA262" s="12"/>
    </row>
    <row r="263" spans="2:27" ht="75" customHeight="1" x14ac:dyDescent="0.2">
      <c r="B263" s="15"/>
      <c r="C263" s="16"/>
      <c r="D263" s="15"/>
      <c r="E263" s="25"/>
      <c r="F263" s="23"/>
      <c r="G263" s="23"/>
      <c r="H263" s="18" t="str">
        <f t="shared" si="14"/>
        <v>-</v>
      </c>
      <c r="I263" s="20"/>
      <c r="J263" s="20"/>
      <c r="K263" s="20"/>
      <c r="L263" s="20"/>
      <c r="M263" s="21" t="str">
        <f>IF(ISERROR(G263/F263),"-",IF(AND((G263/(J263*L263))/(F263/(I263*K263))*100&gt;=0,(G263/(J263*L263))/(F263/(I263*K263))*100&lt;=120),(G263/(J263*L263))/(F263/(I263*K263))*100*(I263/SUM($I$11:$I$369)),100*(I263/SUM($I$11:$I$369))))</f>
        <v>-</v>
      </c>
      <c r="N263" s="22"/>
      <c r="O263" s="90"/>
      <c r="P263" s="20"/>
      <c r="Q263" s="18" t="str">
        <f t="shared" si="13"/>
        <v>-</v>
      </c>
      <c r="R263" s="26"/>
      <c r="S263" s="12"/>
      <c r="T263" s="12"/>
      <c r="U263" s="12"/>
      <c r="V263" s="12"/>
      <c r="W263" s="12"/>
      <c r="X263" s="12"/>
      <c r="Y263" s="12"/>
      <c r="Z263" s="12"/>
      <c r="AA263" s="12"/>
    </row>
    <row r="264" spans="2:27" ht="75" customHeight="1" x14ac:dyDescent="0.2">
      <c r="B264" s="15"/>
      <c r="C264" s="16"/>
      <c r="D264" s="15"/>
      <c r="E264" s="25"/>
      <c r="F264" s="23"/>
      <c r="G264" s="23"/>
      <c r="H264" s="18" t="str">
        <f t="shared" si="14"/>
        <v>-</v>
      </c>
      <c r="I264" s="20"/>
      <c r="J264" s="20"/>
      <c r="K264" s="20"/>
      <c r="L264" s="20"/>
      <c r="M264" s="21" t="str">
        <f>IF(ISERROR(G264/F264),"-",IF(AND((G264/(J264*L264))/(F264/(I264*K264))*100&gt;=0,(G264/(J264*L264))/(F264/(I264*K264))*100&lt;=120),(G264/(J264*L264))/(F264/(I264*K264))*100*(I264/SUM($I$11:$I$369)),100*(I264/SUM($I$11:$I$369))))</f>
        <v>-</v>
      </c>
      <c r="N264" s="22"/>
      <c r="O264" s="90"/>
      <c r="P264" s="20"/>
      <c r="Q264" s="18" t="str">
        <f t="shared" si="13"/>
        <v>-</v>
      </c>
      <c r="R264" s="26"/>
      <c r="S264" s="12"/>
      <c r="T264" s="12"/>
      <c r="U264" s="12"/>
      <c r="V264" s="12"/>
      <c r="W264" s="12"/>
      <c r="X264" s="12"/>
      <c r="Y264" s="12"/>
      <c r="Z264" s="12"/>
      <c r="AA264" s="12"/>
    </row>
    <row r="265" spans="2:27" ht="75" customHeight="1" x14ac:dyDescent="0.2">
      <c r="B265" s="15"/>
      <c r="C265" s="16"/>
      <c r="D265" s="15"/>
      <c r="E265" s="25"/>
      <c r="F265" s="23"/>
      <c r="G265" s="23"/>
      <c r="H265" s="18" t="str">
        <f t="shared" si="14"/>
        <v>-</v>
      </c>
      <c r="I265" s="20"/>
      <c r="J265" s="20"/>
      <c r="K265" s="20"/>
      <c r="L265" s="20"/>
      <c r="M265" s="21" t="str">
        <f>IF(ISERROR(G265/F265),"-",IF(AND((G265/(J265*L265))/(F265/(I265*K265))*100&gt;=0,(G265/(J265*L265))/(F265/(I265*K265))*100&lt;=120),(G265/(J265*L265))/(F265/(I265*K265))*100*(I265/SUM($I$11:$I$369)),100*(I265/SUM($I$11:$I$369))))</f>
        <v>-</v>
      </c>
      <c r="N265" s="22"/>
      <c r="O265" s="90"/>
      <c r="P265" s="20"/>
      <c r="Q265" s="18" t="str">
        <f t="shared" si="13"/>
        <v>-</v>
      </c>
      <c r="R265" s="26"/>
      <c r="S265" s="12"/>
      <c r="T265" s="12"/>
      <c r="U265" s="12"/>
      <c r="V265" s="12"/>
      <c r="W265" s="12"/>
      <c r="X265" s="12"/>
      <c r="Y265" s="12"/>
      <c r="Z265" s="12"/>
      <c r="AA265" s="12"/>
    </row>
    <row r="266" spans="2:27" ht="75" customHeight="1" x14ac:dyDescent="0.2">
      <c r="B266" s="15"/>
      <c r="C266" s="16"/>
      <c r="D266" s="15"/>
      <c r="E266" s="25"/>
      <c r="F266" s="23"/>
      <c r="G266" s="23"/>
      <c r="H266" s="18" t="str">
        <f t="shared" si="14"/>
        <v>-</v>
      </c>
      <c r="I266" s="20"/>
      <c r="J266" s="20"/>
      <c r="K266" s="20"/>
      <c r="L266" s="20"/>
      <c r="M266" s="21" t="str">
        <f>IF(ISERROR(G266/F266),"-",IF(AND((G266/(J266*L266))/(F266/(I266*K266))*100&gt;=0,(G266/(J266*L266))/(F266/(I266*K266))*100&lt;=120),(G266/(J266*L266))/(F266/(I266*K266))*100*(I266/SUM($I$11:$I$369)),100*(I266/SUM($I$11:$I$369))))</f>
        <v>-</v>
      </c>
      <c r="N266" s="22"/>
      <c r="O266" s="90"/>
      <c r="P266" s="20"/>
      <c r="Q266" s="18" t="str">
        <f t="shared" si="13"/>
        <v>-</v>
      </c>
      <c r="R266" s="26"/>
      <c r="S266" s="12"/>
      <c r="T266" s="12"/>
      <c r="U266" s="12"/>
      <c r="V266" s="12"/>
      <c r="W266" s="12"/>
      <c r="X266" s="12"/>
      <c r="Y266" s="12"/>
      <c r="Z266" s="12"/>
      <c r="AA266" s="12"/>
    </row>
    <row r="267" spans="2:27" ht="75" customHeight="1" x14ac:dyDescent="0.2">
      <c r="B267" s="15"/>
      <c r="C267" s="16"/>
      <c r="D267" s="15"/>
      <c r="E267" s="25"/>
      <c r="F267" s="23"/>
      <c r="G267" s="23"/>
      <c r="H267" s="18" t="str">
        <f t="shared" si="14"/>
        <v>-</v>
      </c>
      <c r="I267" s="20"/>
      <c r="J267" s="20"/>
      <c r="K267" s="20"/>
      <c r="L267" s="20"/>
      <c r="M267" s="21">
        <v>0</v>
      </c>
      <c r="N267" s="22"/>
      <c r="O267" s="90"/>
      <c r="P267" s="20"/>
      <c r="Q267" s="18" t="str">
        <f t="shared" ref="Q267:Q330" si="17">IF(COUNTA(N267:P267)=3,IF(O267&gt;N267,(100+P267)/2,((O267/N267*100)+(P267))/2),"-")</f>
        <v>-</v>
      </c>
      <c r="R267" s="26"/>
      <c r="S267" s="12"/>
      <c r="T267" s="12"/>
      <c r="U267" s="12"/>
      <c r="V267" s="12"/>
      <c r="W267" s="12"/>
      <c r="X267" s="12"/>
      <c r="Y267" s="12"/>
      <c r="Z267" s="12"/>
      <c r="AA267" s="12"/>
    </row>
    <row r="268" spans="2:27" ht="75" customHeight="1" x14ac:dyDescent="0.2">
      <c r="B268" s="15"/>
      <c r="C268" s="16"/>
      <c r="D268" s="15"/>
      <c r="E268" s="27"/>
      <c r="F268" s="23"/>
      <c r="G268" s="23"/>
      <c r="H268" s="18" t="str">
        <f t="shared" ref="H268:H331" si="18">IF(G268&lt;&gt;0,IF(G268&gt;F268,"100",G268/F268*100),"-")</f>
        <v>-</v>
      </c>
      <c r="I268" s="20"/>
      <c r="J268" s="20"/>
      <c r="K268" s="20"/>
      <c r="L268" s="20"/>
      <c r="M268" s="21">
        <v>0</v>
      </c>
      <c r="N268" s="22"/>
      <c r="O268" s="90"/>
      <c r="P268" s="20"/>
      <c r="Q268" s="18" t="str">
        <f t="shared" si="17"/>
        <v>-</v>
      </c>
      <c r="R268" s="26"/>
      <c r="S268" s="12"/>
      <c r="T268" s="12"/>
      <c r="U268" s="12"/>
      <c r="V268" s="12"/>
      <c r="W268" s="12"/>
      <c r="X268" s="12"/>
      <c r="Y268" s="12"/>
      <c r="Z268" s="12"/>
      <c r="AA268" s="12"/>
    </row>
    <row r="269" spans="2:27" ht="75" customHeight="1" x14ac:dyDescent="0.2">
      <c r="B269" s="15"/>
      <c r="C269" s="16"/>
      <c r="D269" s="15"/>
      <c r="E269" s="27"/>
      <c r="F269" s="23"/>
      <c r="G269" s="23"/>
      <c r="H269" s="18" t="str">
        <f t="shared" si="18"/>
        <v>-</v>
      </c>
      <c r="I269" s="20"/>
      <c r="J269" s="20"/>
      <c r="K269" s="20"/>
      <c r="L269" s="20"/>
      <c r="M269" s="21">
        <v>0</v>
      </c>
      <c r="N269" s="22"/>
      <c r="O269" s="90"/>
      <c r="P269" s="20"/>
      <c r="Q269" s="18" t="str">
        <f t="shared" si="17"/>
        <v>-</v>
      </c>
      <c r="R269" s="26"/>
      <c r="S269" s="12"/>
      <c r="T269" s="12"/>
      <c r="U269" s="12"/>
      <c r="V269" s="12"/>
      <c r="W269" s="12"/>
      <c r="X269" s="12"/>
      <c r="Y269" s="12"/>
      <c r="Z269" s="12"/>
      <c r="AA269" s="12"/>
    </row>
    <row r="270" spans="2:27" ht="75" customHeight="1" x14ac:dyDescent="0.2">
      <c r="B270" s="15"/>
      <c r="C270" s="16"/>
      <c r="D270" s="15"/>
      <c r="E270" s="28"/>
      <c r="F270" s="23"/>
      <c r="G270" s="23"/>
      <c r="H270" s="18" t="str">
        <f t="shared" si="18"/>
        <v>-</v>
      </c>
      <c r="I270" s="20"/>
      <c r="J270" s="20"/>
      <c r="K270" s="20"/>
      <c r="L270" s="20"/>
      <c r="M270" s="21" t="str">
        <f>IF(ISERROR(G270/F270),"-",IF(AND((G270/(J270*L270))/(F270/(I270*K270))*100&gt;=0,(G270/(J270*L270))/(F270/(I270*K270))*100&lt;=120),(G270/(J270*L270))/(F270/(I270*K270))*100*(I270/SUM($I$11:$I$369)),100*(I270/SUM($I$11:$I$369))))</f>
        <v>-</v>
      </c>
      <c r="N270" s="22"/>
      <c r="O270" s="90"/>
      <c r="P270" s="20"/>
      <c r="Q270" s="18" t="str">
        <f t="shared" si="17"/>
        <v>-</v>
      </c>
      <c r="R270" s="26"/>
      <c r="S270" s="12"/>
      <c r="T270" s="12"/>
      <c r="U270" s="12"/>
      <c r="V270" s="12"/>
      <c r="W270" s="12"/>
      <c r="X270" s="12"/>
      <c r="Y270" s="12"/>
      <c r="Z270" s="12"/>
      <c r="AA270" s="12"/>
    </row>
    <row r="271" spans="2:27" ht="75" customHeight="1" x14ac:dyDescent="0.2">
      <c r="B271" s="15"/>
      <c r="C271" s="16"/>
      <c r="D271" s="15"/>
      <c r="E271" s="29"/>
      <c r="F271" s="23"/>
      <c r="G271" s="23"/>
      <c r="H271" s="18" t="str">
        <f t="shared" si="18"/>
        <v>-</v>
      </c>
      <c r="I271" s="20"/>
      <c r="J271" s="20"/>
      <c r="K271" s="20"/>
      <c r="L271" s="20"/>
      <c r="M271" s="21">
        <v>0</v>
      </c>
      <c r="N271" s="22"/>
      <c r="O271" s="90"/>
      <c r="P271" s="20"/>
      <c r="Q271" s="18" t="str">
        <f t="shared" si="17"/>
        <v>-</v>
      </c>
      <c r="R271" s="26"/>
      <c r="S271" s="12"/>
      <c r="T271" s="12"/>
      <c r="U271" s="12"/>
      <c r="V271" s="12"/>
      <c r="W271" s="12"/>
      <c r="X271" s="12"/>
      <c r="Y271" s="12"/>
      <c r="Z271" s="12"/>
      <c r="AA271" s="12"/>
    </row>
    <row r="272" spans="2:27" ht="75" customHeight="1" x14ac:dyDescent="0.2">
      <c r="B272" s="15"/>
      <c r="C272" s="16"/>
      <c r="D272" s="15"/>
      <c r="E272" s="30"/>
      <c r="F272" s="23"/>
      <c r="G272" s="23"/>
      <c r="H272" s="18" t="str">
        <f t="shared" si="18"/>
        <v>-</v>
      </c>
      <c r="I272" s="20"/>
      <c r="J272" s="20"/>
      <c r="K272" s="20"/>
      <c r="L272" s="20"/>
      <c r="M272" s="21" t="str">
        <f>IF(ISERROR(G272/F272),"-",IF(AND((G272/(J272*L272))/(F272/(I272*K272))*100&gt;=0,(G272/(J272*L272))/(F272/(I272*K272))*100&lt;=120),(G272/(J272*L272))/(F272/(I272*K272))*100*(I272/SUM($I$11:$I$369)),100*(I272/SUM($I$11:$I$369))))</f>
        <v>-</v>
      </c>
      <c r="N272" s="22"/>
      <c r="O272" s="90"/>
      <c r="P272" s="20"/>
      <c r="Q272" s="18" t="str">
        <f t="shared" si="17"/>
        <v>-</v>
      </c>
      <c r="R272" s="26"/>
      <c r="S272" s="12"/>
      <c r="T272" s="12"/>
      <c r="U272" s="12"/>
      <c r="V272" s="12"/>
      <c r="W272" s="12"/>
      <c r="X272" s="12"/>
      <c r="Y272" s="12"/>
      <c r="Z272" s="12"/>
      <c r="AA272" s="12"/>
    </row>
    <row r="273" spans="1:27" ht="75" customHeight="1" x14ac:dyDescent="0.2">
      <c r="B273" s="15"/>
      <c r="C273" s="16"/>
      <c r="D273" s="15"/>
      <c r="E273" s="29"/>
      <c r="F273" s="23"/>
      <c r="G273" s="23"/>
      <c r="H273" s="18" t="str">
        <f t="shared" si="18"/>
        <v>-</v>
      </c>
      <c r="I273" s="20"/>
      <c r="J273" s="20"/>
      <c r="K273" s="20"/>
      <c r="L273" s="20"/>
      <c r="M273" s="21" t="str">
        <f>IF(ISERROR(G273/F273),"-",IF(AND((G273/(J273*L273))/(F273/(I273*K273))*100&gt;=0,(G273/(J273*L273))/(F273/(I273*K273))*100&lt;=120),(G273/(J273*L273))/(F273/(I273*K273))*100*(I273/SUM($I$11:$I$369)),100*(I273/SUM($I$11:$I$369))))</f>
        <v>-</v>
      </c>
      <c r="N273" s="22"/>
      <c r="O273" s="90"/>
      <c r="P273" s="20"/>
      <c r="Q273" s="18" t="str">
        <f t="shared" si="17"/>
        <v>-</v>
      </c>
      <c r="R273" s="26"/>
    </row>
    <row r="274" spans="1:27" ht="75" customHeight="1" x14ac:dyDescent="0.2">
      <c r="B274" s="15"/>
      <c r="C274" s="16"/>
      <c r="D274" s="15"/>
      <c r="E274" s="29"/>
      <c r="F274" s="23"/>
      <c r="G274" s="23"/>
      <c r="H274" s="18" t="str">
        <f t="shared" si="18"/>
        <v>-</v>
      </c>
      <c r="I274" s="20"/>
      <c r="J274" s="20"/>
      <c r="K274" s="20"/>
      <c r="L274" s="20"/>
      <c r="M274" s="21">
        <v>0</v>
      </c>
      <c r="N274" s="22"/>
      <c r="O274" s="90"/>
      <c r="P274" s="20"/>
      <c r="Q274" s="18" t="str">
        <f t="shared" si="17"/>
        <v>-</v>
      </c>
      <c r="R274" s="26"/>
    </row>
    <row r="275" spans="1:27" ht="75" customHeight="1" x14ac:dyDescent="0.2">
      <c r="B275" s="15"/>
      <c r="C275" s="16"/>
      <c r="D275" s="15"/>
      <c r="E275" s="29"/>
      <c r="F275" s="23"/>
      <c r="G275" s="23"/>
      <c r="H275" s="18" t="str">
        <f t="shared" si="18"/>
        <v>-</v>
      </c>
      <c r="I275" s="20"/>
      <c r="J275" s="20"/>
      <c r="K275" s="20"/>
      <c r="L275" s="20"/>
      <c r="M275" s="21">
        <v>0</v>
      </c>
      <c r="N275" s="22"/>
      <c r="O275" s="90"/>
      <c r="P275" s="20"/>
      <c r="Q275" s="18" t="str">
        <f t="shared" si="17"/>
        <v>-</v>
      </c>
      <c r="R275" s="26"/>
    </row>
    <row r="276" spans="1:27" ht="75" customHeight="1" x14ac:dyDescent="0.2">
      <c r="B276" s="15"/>
      <c r="C276" s="16"/>
      <c r="D276" s="15"/>
      <c r="E276" s="29"/>
      <c r="F276" s="23"/>
      <c r="G276" s="23"/>
      <c r="H276" s="18" t="str">
        <f t="shared" si="18"/>
        <v>-</v>
      </c>
      <c r="I276" s="20"/>
      <c r="J276" s="20"/>
      <c r="K276" s="20"/>
      <c r="L276" s="20"/>
      <c r="M276" s="21" t="str">
        <f>IF(ISERROR(G276/F276),"-",IF(AND((G276/(J276*L276))/(F276/(I276*K276))*100&gt;=0,(G276/(J276*L276))/(F276/(I276*K276))*100&lt;=120),(G276/(J276*L276))/(F276/(I276*K276))*100*(I276/SUM($I$11:$I$369)),100*(I276/SUM($I$11:$I$369))))</f>
        <v>-</v>
      </c>
      <c r="N276" s="22"/>
      <c r="O276" s="90"/>
      <c r="P276" s="20"/>
      <c r="Q276" s="18" t="str">
        <f t="shared" si="17"/>
        <v>-</v>
      </c>
      <c r="R276" s="26"/>
    </row>
    <row r="277" spans="1:27" ht="75" customHeight="1" x14ac:dyDescent="0.2">
      <c r="B277" s="15"/>
      <c r="C277" s="16"/>
      <c r="D277" s="15"/>
      <c r="E277" s="29"/>
      <c r="F277" s="23"/>
      <c r="G277" s="23"/>
      <c r="H277" s="18" t="str">
        <f t="shared" si="18"/>
        <v>-</v>
      </c>
      <c r="I277" s="20"/>
      <c r="J277" s="20"/>
      <c r="K277" s="20"/>
      <c r="L277" s="20"/>
      <c r="M277" s="21" t="str">
        <f>IF(ISERROR(G277/F277),"-",IF(AND((G277/(J277*L277))/(F277/(I277*K277))*100&gt;=0,(G277/(J277*L277))/(F277/(I277*K277))*100&lt;=120),(G277/(J277*L277))/(F277/(I277*K277))*100*(I277/SUM($I$11:$I$369)),100*(I277/SUM($I$11:$I$369))))</f>
        <v>-</v>
      </c>
      <c r="N277" s="22"/>
      <c r="O277" s="90"/>
      <c r="P277" s="20"/>
      <c r="Q277" s="18" t="str">
        <f t="shared" si="17"/>
        <v>-</v>
      </c>
      <c r="R277" s="26"/>
    </row>
    <row r="278" spans="1:27" ht="75" customHeight="1" x14ac:dyDescent="0.2">
      <c r="B278" s="15"/>
      <c r="C278" s="16"/>
      <c r="D278" s="15"/>
      <c r="E278" s="29"/>
      <c r="F278" s="23"/>
      <c r="G278" s="23"/>
      <c r="H278" s="18" t="str">
        <f t="shared" si="18"/>
        <v>-</v>
      </c>
      <c r="I278" s="20"/>
      <c r="J278" s="20"/>
      <c r="K278" s="20"/>
      <c r="L278" s="20"/>
      <c r="M278" s="21" t="str">
        <f>IF(ISERROR(G278/F278),"-",IF(AND((G278/(J278*L278))/(F278/(I278*K278))*100&gt;=0,(G278/(J278*L278))/(F278/(I278*K278))*100&lt;=120),(G278/(J278*L278))/(F278/(I278*K278))*100*(I278/SUM($I$11:$I$369)),100*(I278/SUM($I$11:$I$369))))</f>
        <v>-</v>
      </c>
      <c r="N278" s="22"/>
      <c r="O278" s="90"/>
      <c r="P278" s="20"/>
      <c r="Q278" s="18" t="str">
        <f t="shared" si="17"/>
        <v>-</v>
      </c>
      <c r="R278" s="26"/>
    </row>
    <row r="279" spans="1:27" ht="75" customHeight="1" x14ac:dyDescent="0.2">
      <c r="B279" s="15"/>
      <c r="C279" s="16"/>
      <c r="D279" s="15"/>
      <c r="E279" s="29"/>
      <c r="F279" s="23"/>
      <c r="G279" s="23"/>
      <c r="H279" s="18" t="str">
        <f t="shared" si="18"/>
        <v>-</v>
      </c>
      <c r="I279" s="20"/>
      <c r="J279" s="20"/>
      <c r="K279" s="20"/>
      <c r="L279" s="20"/>
      <c r="M279" s="21" t="str">
        <f>IF(ISERROR(G279/F279),"-",IF(AND((G279/(J279*L279))/(F279/(I279*K279))*100&gt;=0,(G279/(J279*L279))/(F279/(I279*K279))*100&lt;=120),(G279/(J279*L279))/(F279/(I279*K279))*100*(I279/SUM($I$11:$I$369)),100*(I279/SUM($I$11:$I$369))))</f>
        <v>-</v>
      </c>
      <c r="N279" s="22"/>
      <c r="O279" s="90"/>
      <c r="P279" s="20"/>
      <c r="Q279" s="18" t="str">
        <f t="shared" si="17"/>
        <v>-</v>
      </c>
      <c r="R279" s="26"/>
    </row>
    <row r="280" spans="1:27" ht="75" customHeight="1" x14ac:dyDescent="0.2">
      <c r="B280" s="15"/>
      <c r="C280" s="16"/>
      <c r="D280" s="15"/>
      <c r="E280" s="29"/>
      <c r="F280" s="23"/>
      <c r="G280" s="23"/>
      <c r="H280" s="18" t="str">
        <f t="shared" si="18"/>
        <v>-</v>
      </c>
      <c r="I280" s="20"/>
      <c r="J280" s="20"/>
      <c r="K280" s="20"/>
      <c r="L280" s="20"/>
      <c r="M280" s="21">
        <v>0</v>
      </c>
      <c r="N280" s="22"/>
      <c r="O280" s="90"/>
      <c r="P280" s="20"/>
      <c r="Q280" s="18" t="str">
        <f t="shared" si="17"/>
        <v>-</v>
      </c>
      <c r="R280" s="26"/>
    </row>
    <row r="281" spans="1:27" ht="75" customHeight="1" x14ac:dyDescent="0.2">
      <c r="B281" s="15"/>
      <c r="C281" s="16"/>
      <c r="D281" s="15"/>
      <c r="E281" s="29"/>
      <c r="F281" s="23"/>
      <c r="G281" s="23"/>
      <c r="H281" s="18" t="str">
        <f t="shared" si="18"/>
        <v>-</v>
      </c>
      <c r="I281" s="20"/>
      <c r="J281" s="20"/>
      <c r="K281" s="20"/>
      <c r="L281" s="20"/>
      <c r="M281" s="21" t="str">
        <f>IF(ISERROR(G281/F281),"-",IF(AND((G281/(J281*L281))/(F281/(I281*K281))*100&gt;=0,(G281/(J281*L281))/(F281/(I281*K281))*100&lt;=120),(G281/(J281*L281))/(F281/(I281*K281))*100*(I281/SUM($I$11:$I$369)),100*(I281/SUM($I$11:$I$369))))</f>
        <v>-</v>
      </c>
      <c r="N281" s="22"/>
      <c r="O281" s="90"/>
      <c r="P281" s="20"/>
      <c r="Q281" s="18" t="str">
        <f t="shared" si="17"/>
        <v>-</v>
      </c>
      <c r="R281" s="26"/>
    </row>
    <row r="282" spans="1:27" ht="75" customHeight="1" x14ac:dyDescent="0.2">
      <c r="B282" s="15"/>
      <c r="C282" s="16"/>
      <c r="D282" s="15"/>
      <c r="E282" s="29"/>
      <c r="F282" s="23"/>
      <c r="G282" s="23"/>
      <c r="H282" s="18" t="str">
        <f t="shared" si="18"/>
        <v>-</v>
      </c>
      <c r="I282" s="20"/>
      <c r="J282" s="20"/>
      <c r="K282" s="20"/>
      <c r="L282" s="20"/>
      <c r="M282" s="21" t="str">
        <f>IF(ISERROR(G282/F282),"-",IF(AND((G282/(J282*L282))/(F282/(I282*K282))*100&gt;=0,(G282/(J282*L282))/(F282/(I282*K282))*100&lt;=120),(G282/(J282*L282))/(F282/(I282*K282))*100*(I282/SUM($I$11:$I$369)),100*(I282/SUM($I$11:$I$369))))</f>
        <v>-</v>
      </c>
      <c r="N282" s="22"/>
      <c r="O282" s="90"/>
      <c r="P282" s="20"/>
      <c r="Q282" s="18" t="str">
        <f t="shared" si="17"/>
        <v>-</v>
      </c>
      <c r="R282" s="26"/>
    </row>
    <row r="283" spans="1:27" ht="75" customHeight="1" x14ac:dyDescent="0.2">
      <c r="B283" s="15"/>
      <c r="C283" s="16"/>
      <c r="D283" s="15"/>
      <c r="E283" s="29"/>
      <c r="F283" s="23"/>
      <c r="G283" s="23"/>
      <c r="H283" s="18" t="str">
        <f t="shared" si="18"/>
        <v>-</v>
      </c>
      <c r="I283" s="20"/>
      <c r="J283" s="20"/>
      <c r="K283" s="20"/>
      <c r="L283" s="20"/>
      <c r="M283" s="21" t="str">
        <f>IF(ISERROR(G283/F283),"-",IF(AND((G283/(J283*L283))/(F283/(I283*K283))*100&gt;=0,(G283/(J283*L283))/(F283/(I283*K283))*100&lt;=120),(G283/(J283*L283))/(F283/(I283*K283))*100*(I283/SUM($I$11:$I$369)),100*(I283/SUM($I$11:$I$369))))</f>
        <v>-</v>
      </c>
      <c r="N283" s="22"/>
      <c r="O283" s="90"/>
      <c r="P283" s="20"/>
      <c r="Q283" s="18" t="str">
        <f t="shared" si="17"/>
        <v>-</v>
      </c>
      <c r="R283" s="26"/>
    </row>
    <row r="284" spans="1:27" ht="75" customHeight="1" x14ac:dyDescent="0.2">
      <c r="B284" s="15"/>
      <c r="C284" s="16"/>
      <c r="D284" s="15"/>
      <c r="E284" s="31"/>
      <c r="F284" s="23"/>
      <c r="G284" s="23"/>
      <c r="H284" s="18" t="str">
        <f t="shared" si="18"/>
        <v>-</v>
      </c>
      <c r="I284" s="20"/>
      <c r="J284" s="20"/>
      <c r="K284" s="20"/>
      <c r="L284" s="20"/>
      <c r="M284" s="21">
        <v>0</v>
      </c>
      <c r="N284" s="22"/>
      <c r="O284" s="90"/>
      <c r="P284" s="20"/>
      <c r="Q284" s="18" t="str">
        <f t="shared" si="17"/>
        <v>-</v>
      </c>
      <c r="R284" s="26"/>
    </row>
    <row r="285" spans="1:27" ht="75" customHeight="1" x14ac:dyDescent="0.2">
      <c r="B285" s="15"/>
      <c r="C285" s="16"/>
      <c r="D285" s="15"/>
      <c r="E285" s="29"/>
      <c r="F285" s="23"/>
      <c r="G285" s="23"/>
      <c r="H285" s="18" t="str">
        <f t="shared" si="18"/>
        <v>-</v>
      </c>
      <c r="I285" s="20"/>
      <c r="J285" s="20"/>
      <c r="K285" s="20"/>
      <c r="L285" s="20"/>
      <c r="M285" s="21" t="str">
        <f>IF(ISERROR(G285/F285),"-",IF(AND((G285/(J285*L285))/(F285/(I285*K285))*100&gt;=0,(G285/(J285*L285))/(F285/(I285*K285))*100&lt;=120),(G285/(J285*L285))/(F285/(I285*K285))*100*(I285/SUM($I$11:$I$369)),100*(I285/SUM($I$11:$I$369))))</f>
        <v>-</v>
      </c>
      <c r="N285" s="22"/>
      <c r="O285" s="90"/>
      <c r="P285" s="20"/>
      <c r="Q285" s="18" t="str">
        <f t="shared" si="17"/>
        <v>-</v>
      </c>
      <c r="R285" s="26"/>
    </row>
    <row r="286" spans="1:27" ht="75" customHeight="1" x14ac:dyDescent="0.2">
      <c r="B286" s="15"/>
      <c r="C286" s="16"/>
      <c r="D286" s="15"/>
      <c r="E286" s="29"/>
      <c r="F286" s="23"/>
      <c r="G286" s="23"/>
      <c r="H286" s="18" t="str">
        <f t="shared" si="18"/>
        <v>-</v>
      </c>
      <c r="I286" s="20"/>
      <c r="J286" s="20"/>
      <c r="K286" s="20"/>
      <c r="L286" s="20"/>
      <c r="M286" s="21">
        <v>0</v>
      </c>
      <c r="N286" s="22"/>
      <c r="O286" s="90"/>
      <c r="P286" s="20"/>
      <c r="Q286" s="18" t="str">
        <f t="shared" si="17"/>
        <v>-</v>
      </c>
      <c r="R286" s="26"/>
    </row>
    <row r="287" spans="1:27" s="32" customFormat="1" ht="75" customHeight="1" x14ac:dyDescent="0.2">
      <c r="A287" s="5"/>
      <c r="B287" s="15"/>
      <c r="C287" s="16"/>
      <c r="D287" s="15"/>
      <c r="E287" s="29"/>
      <c r="F287" s="23"/>
      <c r="G287" s="23"/>
      <c r="H287" s="18" t="str">
        <f t="shared" si="18"/>
        <v>-</v>
      </c>
      <c r="I287" s="20"/>
      <c r="J287" s="20"/>
      <c r="K287" s="20"/>
      <c r="L287" s="20"/>
      <c r="M287" s="21">
        <v>0</v>
      </c>
      <c r="N287" s="22"/>
      <c r="O287" s="90"/>
      <c r="P287" s="20"/>
      <c r="Q287" s="18" t="str">
        <f t="shared" si="17"/>
        <v>-</v>
      </c>
      <c r="R287" s="26"/>
      <c r="S287" s="5"/>
      <c r="T287" s="5"/>
      <c r="U287" s="5"/>
      <c r="V287" s="5"/>
      <c r="W287" s="5"/>
      <c r="X287" s="5"/>
      <c r="Y287" s="5"/>
      <c r="Z287" s="5"/>
      <c r="AA287" s="5"/>
    </row>
    <row r="288" spans="1:27" s="32" customFormat="1" ht="75" customHeight="1" x14ac:dyDescent="0.2">
      <c r="A288" s="5"/>
      <c r="B288" s="15"/>
      <c r="C288" s="16"/>
      <c r="D288" s="15"/>
      <c r="E288" s="29"/>
      <c r="F288" s="23"/>
      <c r="G288" s="23"/>
      <c r="H288" s="18" t="str">
        <f t="shared" si="18"/>
        <v>-</v>
      </c>
      <c r="I288" s="20"/>
      <c r="J288" s="20"/>
      <c r="K288" s="20"/>
      <c r="L288" s="20"/>
      <c r="M288" s="21">
        <v>0</v>
      </c>
      <c r="N288" s="22"/>
      <c r="O288" s="90"/>
      <c r="P288" s="20"/>
      <c r="Q288" s="18" t="str">
        <f t="shared" si="17"/>
        <v>-</v>
      </c>
      <c r="R288" s="26"/>
      <c r="S288" s="5"/>
      <c r="T288" s="5"/>
      <c r="U288" s="5"/>
      <c r="V288" s="5"/>
      <c r="W288" s="5"/>
      <c r="X288" s="5"/>
      <c r="Y288" s="5"/>
      <c r="Z288" s="5"/>
      <c r="AA288" s="5"/>
    </row>
    <row r="289" spans="1:27" s="32" customFormat="1" ht="75" customHeight="1" x14ac:dyDescent="0.2">
      <c r="A289" s="5"/>
      <c r="B289" s="15"/>
      <c r="C289" s="16"/>
      <c r="D289" s="15"/>
      <c r="E289" s="29"/>
      <c r="F289" s="23"/>
      <c r="G289" s="23"/>
      <c r="H289" s="18" t="str">
        <f t="shared" si="18"/>
        <v>-</v>
      </c>
      <c r="I289" s="20"/>
      <c r="J289" s="20"/>
      <c r="K289" s="20"/>
      <c r="L289" s="20"/>
      <c r="M289" s="21" t="str">
        <f t="shared" ref="M289:M296" si="19">IF(ISERROR(G289/F289),"-",IF(AND((G289/(J289*L289))/(F289/(I289*K289))*100&gt;=0,(G289/(J289*L289))/(F289/(I289*K289))*100&lt;=120),(G289/(J289*L289))/(F289/(I289*K289))*100*(I289/SUM($I$11:$I$369)),100*(I289/SUM($I$11:$I$369))))</f>
        <v>-</v>
      </c>
      <c r="N289" s="22"/>
      <c r="O289" s="90"/>
      <c r="P289" s="20"/>
      <c r="Q289" s="18" t="str">
        <f t="shared" si="17"/>
        <v>-</v>
      </c>
      <c r="R289" s="26"/>
      <c r="S289" s="5"/>
      <c r="T289" s="5"/>
      <c r="U289" s="5"/>
      <c r="V289" s="5"/>
      <c r="W289" s="5"/>
      <c r="X289" s="5"/>
      <c r="Y289" s="5"/>
      <c r="Z289" s="5"/>
      <c r="AA289" s="5"/>
    </row>
    <row r="290" spans="1:27" s="32" customFormat="1" ht="75" customHeight="1" x14ac:dyDescent="0.2">
      <c r="A290" s="5"/>
      <c r="B290" s="15"/>
      <c r="C290" s="16"/>
      <c r="D290" s="15"/>
      <c r="E290" s="29"/>
      <c r="F290" s="23"/>
      <c r="G290" s="23"/>
      <c r="H290" s="18" t="str">
        <f t="shared" si="18"/>
        <v>-</v>
      </c>
      <c r="I290" s="20"/>
      <c r="J290" s="20"/>
      <c r="K290" s="20"/>
      <c r="L290" s="20"/>
      <c r="M290" s="21" t="str">
        <f t="shared" si="19"/>
        <v>-</v>
      </c>
      <c r="N290" s="22"/>
      <c r="O290" s="90"/>
      <c r="P290" s="20"/>
      <c r="Q290" s="18" t="str">
        <f t="shared" si="17"/>
        <v>-</v>
      </c>
      <c r="R290" s="26"/>
      <c r="S290" s="5"/>
      <c r="T290" s="5"/>
      <c r="U290" s="5"/>
      <c r="V290" s="5"/>
      <c r="W290" s="5"/>
      <c r="X290" s="5"/>
      <c r="Y290" s="5"/>
      <c r="Z290" s="5"/>
      <c r="AA290" s="5"/>
    </row>
    <row r="291" spans="1:27" s="32" customFormat="1" ht="75" customHeight="1" x14ac:dyDescent="0.2">
      <c r="A291" s="5"/>
      <c r="B291" s="15"/>
      <c r="C291" s="16"/>
      <c r="D291" s="15"/>
      <c r="E291" s="29"/>
      <c r="F291" s="23"/>
      <c r="G291" s="23"/>
      <c r="H291" s="18" t="str">
        <f t="shared" si="18"/>
        <v>-</v>
      </c>
      <c r="I291" s="20"/>
      <c r="J291" s="20"/>
      <c r="K291" s="20"/>
      <c r="L291" s="20"/>
      <c r="M291" s="21" t="str">
        <f t="shared" si="19"/>
        <v>-</v>
      </c>
      <c r="N291" s="22"/>
      <c r="O291" s="90"/>
      <c r="P291" s="20"/>
      <c r="Q291" s="18" t="str">
        <f t="shared" si="17"/>
        <v>-</v>
      </c>
      <c r="R291" s="26"/>
      <c r="S291" s="5"/>
      <c r="T291" s="5"/>
      <c r="U291" s="5"/>
      <c r="V291" s="5"/>
      <c r="W291" s="5"/>
      <c r="X291" s="5"/>
      <c r="Y291" s="5"/>
      <c r="Z291" s="5"/>
      <c r="AA291" s="5"/>
    </row>
    <row r="292" spans="1:27" s="32" customFormat="1" ht="75" customHeight="1" x14ac:dyDescent="0.2">
      <c r="A292" s="5"/>
      <c r="B292" s="15"/>
      <c r="C292" s="16"/>
      <c r="D292" s="15"/>
      <c r="E292" s="29"/>
      <c r="F292" s="23"/>
      <c r="G292" s="23"/>
      <c r="H292" s="18" t="str">
        <f t="shared" si="18"/>
        <v>-</v>
      </c>
      <c r="I292" s="20"/>
      <c r="J292" s="20"/>
      <c r="K292" s="20"/>
      <c r="L292" s="20"/>
      <c r="M292" s="21" t="str">
        <f t="shared" si="19"/>
        <v>-</v>
      </c>
      <c r="N292" s="22"/>
      <c r="O292" s="90"/>
      <c r="P292" s="20"/>
      <c r="Q292" s="18" t="str">
        <f t="shared" si="17"/>
        <v>-</v>
      </c>
      <c r="R292" s="26"/>
      <c r="S292" s="5"/>
      <c r="T292" s="5"/>
      <c r="U292" s="5"/>
      <c r="V292" s="5"/>
      <c r="W292" s="5"/>
      <c r="X292" s="5"/>
      <c r="Y292" s="5"/>
      <c r="Z292" s="5"/>
      <c r="AA292" s="5"/>
    </row>
    <row r="293" spans="1:27" s="32" customFormat="1" ht="75" customHeight="1" x14ac:dyDescent="0.2">
      <c r="A293" s="5"/>
      <c r="B293" s="15"/>
      <c r="C293" s="16"/>
      <c r="D293" s="15"/>
      <c r="E293" s="29"/>
      <c r="F293" s="23"/>
      <c r="G293" s="23"/>
      <c r="H293" s="18" t="str">
        <f t="shared" si="18"/>
        <v>-</v>
      </c>
      <c r="I293" s="20"/>
      <c r="J293" s="20"/>
      <c r="K293" s="20"/>
      <c r="L293" s="20"/>
      <c r="M293" s="21" t="str">
        <f t="shared" si="19"/>
        <v>-</v>
      </c>
      <c r="N293" s="22"/>
      <c r="O293" s="90"/>
      <c r="P293" s="20"/>
      <c r="Q293" s="18" t="str">
        <f t="shared" si="17"/>
        <v>-</v>
      </c>
      <c r="R293" s="26"/>
      <c r="S293" s="5"/>
      <c r="T293" s="5"/>
      <c r="U293" s="5"/>
      <c r="V293" s="5"/>
      <c r="W293" s="5"/>
      <c r="X293" s="5"/>
      <c r="Y293" s="5"/>
      <c r="Z293" s="5"/>
      <c r="AA293" s="5"/>
    </row>
    <row r="294" spans="1:27" s="32" customFormat="1" ht="75" customHeight="1" x14ac:dyDescent="0.2">
      <c r="A294" s="5"/>
      <c r="B294" s="15"/>
      <c r="C294" s="16"/>
      <c r="D294" s="15"/>
      <c r="E294" s="29"/>
      <c r="F294" s="23"/>
      <c r="G294" s="23"/>
      <c r="H294" s="18" t="str">
        <f t="shared" si="18"/>
        <v>-</v>
      </c>
      <c r="I294" s="20"/>
      <c r="J294" s="20"/>
      <c r="K294" s="20"/>
      <c r="L294" s="20"/>
      <c r="M294" s="21" t="str">
        <f t="shared" si="19"/>
        <v>-</v>
      </c>
      <c r="N294" s="22"/>
      <c r="O294" s="90"/>
      <c r="P294" s="20"/>
      <c r="Q294" s="18" t="str">
        <f t="shared" si="17"/>
        <v>-</v>
      </c>
      <c r="R294" s="26"/>
      <c r="S294" s="5"/>
      <c r="T294" s="5"/>
      <c r="U294" s="5"/>
      <c r="V294" s="5"/>
      <c r="W294" s="5"/>
      <c r="X294" s="5"/>
      <c r="Y294" s="5"/>
      <c r="Z294" s="5"/>
      <c r="AA294" s="5"/>
    </row>
    <row r="295" spans="1:27" s="32" customFormat="1" ht="75" customHeight="1" x14ac:dyDescent="0.2">
      <c r="A295" s="5"/>
      <c r="B295" s="15"/>
      <c r="C295" s="16"/>
      <c r="D295" s="15"/>
      <c r="E295" s="29"/>
      <c r="F295" s="23"/>
      <c r="G295" s="23"/>
      <c r="H295" s="18" t="str">
        <f t="shared" si="18"/>
        <v>-</v>
      </c>
      <c r="I295" s="20"/>
      <c r="J295" s="20"/>
      <c r="K295" s="20"/>
      <c r="L295" s="20"/>
      <c r="M295" s="21" t="str">
        <f t="shared" si="19"/>
        <v>-</v>
      </c>
      <c r="N295" s="22"/>
      <c r="O295" s="90"/>
      <c r="P295" s="20"/>
      <c r="Q295" s="18" t="str">
        <f t="shared" si="17"/>
        <v>-</v>
      </c>
      <c r="R295" s="26"/>
      <c r="S295" s="5"/>
      <c r="T295" s="5"/>
      <c r="U295" s="5"/>
      <c r="V295" s="5"/>
      <c r="W295" s="5"/>
      <c r="X295" s="5"/>
      <c r="Y295" s="5"/>
      <c r="Z295" s="5"/>
      <c r="AA295" s="5"/>
    </row>
    <row r="296" spans="1:27" s="32" customFormat="1" ht="75" customHeight="1" x14ac:dyDescent="0.2">
      <c r="A296" s="5"/>
      <c r="B296" s="15"/>
      <c r="C296" s="16"/>
      <c r="D296" s="15"/>
      <c r="E296" s="29"/>
      <c r="F296" s="23"/>
      <c r="G296" s="23"/>
      <c r="H296" s="18" t="str">
        <f t="shared" si="18"/>
        <v>-</v>
      </c>
      <c r="I296" s="20"/>
      <c r="J296" s="20"/>
      <c r="K296" s="20"/>
      <c r="L296" s="20"/>
      <c r="M296" s="21" t="str">
        <f t="shared" si="19"/>
        <v>-</v>
      </c>
      <c r="N296" s="22"/>
      <c r="O296" s="90"/>
      <c r="P296" s="20"/>
      <c r="Q296" s="18" t="str">
        <f t="shared" si="17"/>
        <v>-</v>
      </c>
      <c r="R296" s="26"/>
      <c r="S296" s="5"/>
      <c r="T296" s="5"/>
      <c r="U296" s="5"/>
      <c r="V296" s="5"/>
      <c r="W296" s="5"/>
      <c r="X296" s="5"/>
      <c r="Y296" s="5"/>
      <c r="Z296" s="5"/>
      <c r="AA296" s="5"/>
    </row>
    <row r="297" spans="1:27" s="32" customFormat="1" ht="75" customHeight="1" x14ac:dyDescent="0.2">
      <c r="A297" s="5"/>
      <c r="B297" s="15"/>
      <c r="C297" s="16"/>
      <c r="D297" s="15"/>
      <c r="E297" s="29"/>
      <c r="F297" s="23"/>
      <c r="G297" s="23"/>
      <c r="H297" s="18" t="str">
        <f t="shared" si="18"/>
        <v>-</v>
      </c>
      <c r="I297" s="20"/>
      <c r="J297" s="20"/>
      <c r="K297" s="20"/>
      <c r="L297" s="20"/>
      <c r="M297" s="21">
        <v>0</v>
      </c>
      <c r="N297" s="22"/>
      <c r="O297" s="90"/>
      <c r="P297" s="20"/>
      <c r="Q297" s="18" t="str">
        <f t="shared" si="17"/>
        <v>-</v>
      </c>
      <c r="R297" s="26"/>
      <c r="S297" s="5"/>
      <c r="T297" s="5"/>
      <c r="U297" s="5"/>
      <c r="V297" s="5"/>
      <c r="W297" s="5"/>
      <c r="X297" s="5"/>
      <c r="Y297" s="5"/>
      <c r="Z297" s="5"/>
      <c r="AA297" s="5"/>
    </row>
    <row r="298" spans="1:27" s="32" customFormat="1" ht="75" customHeight="1" x14ac:dyDescent="0.2">
      <c r="A298" s="5"/>
      <c r="B298" s="15"/>
      <c r="C298" s="16"/>
      <c r="D298" s="15"/>
      <c r="E298" s="29"/>
      <c r="F298" s="23"/>
      <c r="G298" s="23"/>
      <c r="H298" s="18" t="str">
        <f t="shared" si="18"/>
        <v>-</v>
      </c>
      <c r="I298" s="20"/>
      <c r="J298" s="20"/>
      <c r="K298" s="20"/>
      <c r="L298" s="20"/>
      <c r="M298" s="21" t="str">
        <f>IF(ISERROR(G298/F298),"-",IF(AND((G298/(J298*L298))/(F298/(I298*K298))*100&gt;=0,(G298/(J298*L298))/(F298/(I298*K298))*100&lt;=120),(G298/(J298*L298))/(F298/(I298*K298))*100*(I298/SUM($I$11:$I$369)),100*(I298/SUM($I$11:$I$369))))</f>
        <v>-</v>
      </c>
      <c r="N298" s="22"/>
      <c r="O298" s="90"/>
      <c r="P298" s="20"/>
      <c r="Q298" s="18" t="str">
        <f t="shared" si="17"/>
        <v>-</v>
      </c>
      <c r="R298" s="26"/>
      <c r="S298" s="5"/>
      <c r="T298" s="5"/>
      <c r="U298" s="5"/>
      <c r="V298" s="5"/>
      <c r="W298" s="5"/>
      <c r="X298" s="5"/>
      <c r="Y298" s="5"/>
      <c r="Z298" s="5"/>
      <c r="AA298" s="5"/>
    </row>
    <row r="299" spans="1:27" s="32" customFormat="1" ht="75" customHeight="1" x14ac:dyDescent="0.2">
      <c r="A299" s="5"/>
      <c r="B299" s="15"/>
      <c r="C299" s="16"/>
      <c r="D299" s="15"/>
      <c r="E299" s="29"/>
      <c r="F299" s="23"/>
      <c r="G299" s="23"/>
      <c r="H299" s="18" t="str">
        <f t="shared" si="18"/>
        <v>-</v>
      </c>
      <c r="I299" s="20"/>
      <c r="J299" s="20"/>
      <c r="K299" s="20"/>
      <c r="L299" s="20"/>
      <c r="M299" s="21" t="str">
        <f>IF(ISERROR(G299/F299),"-",IF(AND((G299/(J299*L299))/(F299/(I299*K299))*100&gt;=0,(G299/(J299*L299))/(F299/(I299*K299))*100&lt;=120),(G299/(J299*L299))/(F299/(I299*K299))*100*(I299/SUM($I$11:$I$369)),100*(I299/SUM($I$11:$I$369))))</f>
        <v>-</v>
      </c>
      <c r="N299" s="22"/>
      <c r="O299" s="90"/>
      <c r="P299" s="20"/>
      <c r="Q299" s="18" t="str">
        <f t="shared" si="17"/>
        <v>-</v>
      </c>
      <c r="R299" s="26"/>
      <c r="S299" s="5"/>
      <c r="T299" s="5"/>
      <c r="U299" s="5"/>
      <c r="V299" s="5"/>
      <c r="W299" s="5"/>
      <c r="X299" s="5"/>
      <c r="Y299" s="5"/>
      <c r="Z299" s="5"/>
      <c r="AA299" s="5"/>
    </row>
    <row r="300" spans="1:27" s="32" customFormat="1" ht="75" customHeight="1" x14ac:dyDescent="0.2">
      <c r="A300" s="5"/>
      <c r="B300" s="15"/>
      <c r="C300" s="16"/>
      <c r="D300" s="15"/>
      <c r="E300" s="29"/>
      <c r="F300" s="23"/>
      <c r="G300" s="23"/>
      <c r="H300" s="18" t="str">
        <f t="shared" si="18"/>
        <v>-</v>
      </c>
      <c r="I300" s="20"/>
      <c r="J300" s="20"/>
      <c r="K300" s="20"/>
      <c r="L300" s="20"/>
      <c r="M300" s="21" t="str">
        <f>IF(ISERROR(G300/F300),"-",IF(AND((G300/(J300*L300))/(F300/(I300*K300))*100&gt;=0,(G300/(J300*L300))/(F300/(I300*K300))*100&lt;=120),(G300/(J300*L300))/(F300/(I300*K300))*100*(I300/SUM($I$11:$I$369)),100*(I300/SUM($I$11:$I$369))))</f>
        <v>-</v>
      </c>
      <c r="N300" s="22"/>
      <c r="O300" s="90"/>
      <c r="P300" s="20"/>
      <c r="Q300" s="18" t="str">
        <f t="shared" si="17"/>
        <v>-</v>
      </c>
      <c r="R300" s="26"/>
      <c r="S300" s="5"/>
      <c r="T300" s="5"/>
      <c r="U300" s="5"/>
      <c r="V300" s="5"/>
      <c r="W300" s="5"/>
      <c r="X300" s="5"/>
      <c r="Y300" s="5"/>
      <c r="Z300" s="5"/>
      <c r="AA300" s="5"/>
    </row>
    <row r="301" spans="1:27" s="32" customFormat="1" ht="75" customHeight="1" x14ac:dyDescent="0.2">
      <c r="A301" s="5"/>
      <c r="B301" s="15"/>
      <c r="C301" s="16"/>
      <c r="D301" s="15"/>
      <c r="E301" s="29"/>
      <c r="F301" s="23"/>
      <c r="G301" s="23"/>
      <c r="H301" s="18" t="str">
        <f t="shared" si="18"/>
        <v>-</v>
      </c>
      <c r="I301" s="20"/>
      <c r="J301" s="20"/>
      <c r="K301" s="20"/>
      <c r="L301" s="20"/>
      <c r="M301" s="21" t="str">
        <f>IF(ISERROR(G301/F301),"-",IF(AND((G301/(J301*L301))/(F301/(I301*K301))*100&gt;=0,(G301/(J301*L301))/(F301/(I301*K301))*100&lt;=120),(G301/(J301*L301))/(F301/(I301*K301))*100*(I301/SUM($I$11:$I$369)),100*(I301/SUM($I$11:$I$369))))</f>
        <v>-</v>
      </c>
      <c r="N301" s="22"/>
      <c r="O301" s="90"/>
      <c r="P301" s="20"/>
      <c r="Q301" s="18" t="str">
        <f t="shared" si="17"/>
        <v>-</v>
      </c>
      <c r="R301" s="26"/>
      <c r="S301" s="5"/>
      <c r="T301" s="5"/>
      <c r="U301" s="5"/>
      <c r="V301" s="5"/>
      <c r="W301" s="5"/>
      <c r="X301" s="5"/>
      <c r="Y301" s="5"/>
      <c r="Z301" s="5"/>
      <c r="AA301" s="5"/>
    </row>
    <row r="302" spans="1:27" s="32" customFormat="1" ht="75" customHeight="1" x14ac:dyDescent="0.2">
      <c r="A302" s="5"/>
      <c r="B302" s="15"/>
      <c r="C302" s="16"/>
      <c r="D302" s="15"/>
      <c r="E302" s="29"/>
      <c r="F302" s="23"/>
      <c r="G302" s="23"/>
      <c r="H302" s="18" t="str">
        <f t="shared" si="18"/>
        <v>-</v>
      </c>
      <c r="I302" s="20"/>
      <c r="J302" s="20"/>
      <c r="K302" s="20"/>
      <c r="L302" s="20"/>
      <c r="M302" s="21" t="str">
        <f>IF(ISERROR(G302/F302),"-",IF(AND((G302/(J302*L302))/(F302/(I302*K302))*100&gt;=0,(G302/(J302*L302))/(F302/(I302*K302))*100&lt;=120),(G302/(J302*L302))/(F302/(I302*K302))*100*(I302/SUM($I$11:$I$369)),100*(I302/SUM($I$11:$I$369))))</f>
        <v>-</v>
      </c>
      <c r="N302" s="22"/>
      <c r="O302" s="90"/>
      <c r="P302" s="20"/>
      <c r="Q302" s="18" t="str">
        <f t="shared" si="17"/>
        <v>-</v>
      </c>
      <c r="R302" s="26"/>
      <c r="S302" s="5"/>
      <c r="T302" s="5"/>
      <c r="U302" s="5"/>
      <c r="V302" s="5"/>
      <c r="W302" s="5"/>
      <c r="X302" s="5"/>
      <c r="Y302" s="5"/>
      <c r="Z302" s="5"/>
      <c r="AA302" s="5"/>
    </row>
    <row r="303" spans="1:27" s="32" customFormat="1" ht="75" customHeight="1" x14ac:dyDescent="0.2">
      <c r="A303" s="5"/>
      <c r="B303" s="15"/>
      <c r="C303" s="16"/>
      <c r="D303" s="15"/>
      <c r="E303" s="29"/>
      <c r="F303" s="23"/>
      <c r="G303" s="23"/>
      <c r="H303" s="18" t="str">
        <f t="shared" si="18"/>
        <v>-</v>
      </c>
      <c r="I303" s="20"/>
      <c r="J303" s="20"/>
      <c r="K303" s="20"/>
      <c r="L303" s="20"/>
      <c r="M303" s="21">
        <v>0</v>
      </c>
      <c r="N303" s="22"/>
      <c r="O303" s="90"/>
      <c r="P303" s="20"/>
      <c r="Q303" s="18" t="str">
        <f t="shared" si="17"/>
        <v>-</v>
      </c>
      <c r="R303" s="26"/>
      <c r="S303" s="5"/>
      <c r="T303" s="5"/>
      <c r="U303" s="5"/>
      <c r="V303" s="5"/>
      <c r="W303" s="5"/>
      <c r="X303" s="5"/>
      <c r="Y303" s="5"/>
      <c r="Z303" s="5"/>
      <c r="AA303" s="5"/>
    </row>
    <row r="304" spans="1:27" s="32" customFormat="1" ht="75" customHeight="1" x14ac:dyDescent="0.2">
      <c r="A304" s="5"/>
      <c r="B304" s="15"/>
      <c r="C304" s="16"/>
      <c r="D304" s="15"/>
      <c r="E304" s="29"/>
      <c r="F304" s="23"/>
      <c r="G304" s="23"/>
      <c r="H304" s="18" t="str">
        <f t="shared" si="18"/>
        <v>-</v>
      </c>
      <c r="I304" s="20"/>
      <c r="J304" s="20"/>
      <c r="K304" s="20"/>
      <c r="L304" s="20"/>
      <c r="M304" s="21">
        <v>0</v>
      </c>
      <c r="N304" s="22"/>
      <c r="O304" s="90"/>
      <c r="P304" s="20"/>
      <c r="Q304" s="18" t="str">
        <f t="shared" si="17"/>
        <v>-</v>
      </c>
      <c r="R304" s="26"/>
      <c r="S304" s="5"/>
      <c r="T304" s="5"/>
      <c r="U304" s="5"/>
      <c r="V304" s="5"/>
      <c r="W304" s="5"/>
      <c r="X304" s="5"/>
      <c r="Y304" s="5"/>
      <c r="Z304" s="5"/>
      <c r="AA304" s="5"/>
    </row>
    <row r="305" spans="1:27" s="32" customFormat="1" ht="75" customHeight="1" x14ac:dyDescent="0.2">
      <c r="A305" s="5"/>
      <c r="B305" s="15"/>
      <c r="C305" s="16"/>
      <c r="D305" s="15"/>
      <c r="E305" s="29"/>
      <c r="F305" s="23"/>
      <c r="G305" s="23"/>
      <c r="H305" s="18" t="str">
        <f t="shared" si="18"/>
        <v>-</v>
      </c>
      <c r="I305" s="20"/>
      <c r="J305" s="20"/>
      <c r="K305" s="20"/>
      <c r="L305" s="20"/>
      <c r="M305" s="21" t="str">
        <f>IF(ISERROR(G305/F305),"-",IF(AND((G305/(J305*L305))/(F305/(I305*K305))*100&gt;=0,(G305/(J305*L305))/(F305/(I305*K305))*100&lt;=120),(G305/(J305*L305))/(F305/(I305*K305))*100*(I305/SUM($I$11:$I$369)),100*(I305/SUM($I$11:$I$369))))</f>
        <v>-</v>
      </c>
      <c r="N305" s="22"/>
      <c r="O305" s="90"/>
      <c r="P305" s="20"/>
      <c r="Q305" s="18" t="str">
        <f t="shared" si="17"/>
        <v>-</v>
      </c>
      <c r="R305" s="26"/>
      <c r="S305" s="5"/>
      <c r="T305" s="5"/>
      <c r="U305" s="5"/>
      <c r="V305" s="5"/>
      <c r="W305" s="5"/>
      <c r="X305" s="5"/>
      <c r="Y305" s="5"/>
      <c r="Z305" s="5"/>
      <c r="AA305" s="5"/>
    </row>
    <row r="306" spans="1:27" s="32" customFormat="1" ht="75" customHeight="1" x14ac:dyDescent="0.2">
      <c r="A306" s="5"/>
      <c r="B306" s="15"/>
      <c r="C306" s="16"/>
      <c r="D306" s="15"/>
      <c r="E306" s="29"/>
      <c r="F306" s="23"/>
      <c r="G306" s="23"/>
      <c r="H306" s="18" t="str">
        <f t="shared" si="18"/>
        <v>-</v>
      </c>
      <c r="I306" s="20"/>
      <c r="J306" s="20"/>
      <c r="K306" s="20"/>
      <c r="L306" s="20"/>
      <c r="M306" s="21">
        <v>0</v>
      </c>
      <c r="N306" s="22"/>
      <c r="O306" s="90"/>
      <c r="P306" s="20"/>
      <c r="Q306" s="18" t="str">
        <f t="shared" si="17"/>
        <v>-</v>
      </c>
      <c r="R306" s="26"/>
      <c r="S306" s="5"/>
      <c r="T306" s="5"/>
      <c r="U306" s="5"/>
      <c r="V306" s="5"/>
      <c r="W306" s="5"/>
      <c r="X306" s="5"/>
      <c r="Y306" s="5"/>
      <c r="Z306" s="5"/>
      <c r="AA306" s="5"/>
    </row>
    <row r="307" spans="1:27" s="32" customFormat="1" ht="75" customHeight="1" x14ac:dyDescent="0.2">
      <c r="A307" s="5"/>
      <c r="B307" s="15"/>
      <c r="C307" s="16"/>
      <c r="D307" s="15"/>
      <c r="E307" s="29"/>
      <c r="F307" s="23"/>
      <c r="G307" s="23"/>
      <c r="H307" s="18" t="str">
        <f t="shared" si="18"/>
        <v>-</v>
      </c>
      <c r="I307" s="20"/>
      <c r="J307" s="20"/>
      <c r="K307" s="20"/>
      <c r="L307" s="20"/>
      <c r="M307" s="21">
        <v>0</v>
      </c>
      <c r="N307" s="22"/>
      <c r="O307" s="90"/>
      <c r="P307" s="20"/>
      <c r="Q307" s="18" t="str">
        <f t="shared" si="17"/>
        <v>-</v>
      </c>
      <c r="R307" s="26"/>
      <c r="S307" s="5"/>
      <c r="T307" s="5"/>
      <c r="U307" s="5"/>
      <c r="V307" s="5"/>
      <c r="W307" s="5"/>
      <c r="X307" s="5"/>
      <c r="Y307" s="5"/>
      <c r="Z307" s="5"/>
      <c r="AA307" s="5"/>
    </row>
    <row r="308" spans="1:27" s="32" customFormat="1" ht="75" customHeight="1" x14ac:dyDescent="0.2">
      <c r="A308" s="5"/>
      <c r="B308" s="15"/>
      <c r="C308" s="16"/>
      <c r="D308" s="15"/>
      <c r="E308" s="29"/>
      <c r="F308" s="23"/>
      <c r="G308" s="23"/>
      <c r="H308" s="18" t="str">
        <f t="shared" si="18"/>
        <v>-</v>
      </c>
      <c r="I308" s="20"/>
      <c r="J308" s="20"/>
      <c r="K308" s="20"/>
      <c r="L308" s="20"/>
      <c r="M308" s="21">
        <v>0</v>
      </c>
      <c r="N308" s="22"/>
      <c r="O308" s="90"/>
      <c r="P308" s="20"/>
      <c r="Q308" s="18" t="str">
        <f t="shared" si="17"/>
        <v>-</v>
      </c>
      <c r="R308" s="26"/>
      <c r="S308" s="5"/>
      <c r="T308" s="5"/>
      <c r="U308" s="5"/>
      <c r="V308" s="5"/>
      <c r="W308" s="5"/>
      <c r="X308" s="5"/>
      <c r="Y308" s="5"/>
      <c r="Z308" s="5"/>
      <c r="AA308" s="5"/>
    </row>
    <row r="309" spans="1:27" s="32" customFormat="1" ht="75" customHeight="1" x14ac:dyDescent="0.2">
      <c r="A309" s="5"/>
      <c r="B309" s="15"/>
      <c r="C309" s="16"/>
      <c r="D309" s="15"/>
      <c r="E309" s="29"/>
      <c r="F309" s="23"/>
      <c r="G309" s="23"/>
      <c r="H309" s="18" t="str">
        <f t="shared" si="18"/>
        <v>-</v>
      </c>
      <c r="I309" s="20"/>
      <c r="J309" s="20"/>
      <c r="K309" s="20"/>
      <c r="L309" s="20"/>
      <c r="M309" s="21">
        <v>0</v>
      </c>
      <c r="N309" s="22"/>
      <c r="O309" s="90"/>
      <c r="P309" s="20"/>
      <c r="Q309" s="18" t="str">
        <f t="shared" si="17"/>
        <v>-</v>
      </c>
      <c r="R309" s="26"/>
      <c r="S309" s="5"/>
      <c r="T309" s="5"/>
      <c r="U309" s="5"/>
      <c r="V309" s="5"/>
      <c r="W309" s="5"/>
      <c r="X309" s="5"/>
      <c r="Y309" s="5"/>
      <c r="Z309" s="5"/>
      <c r="AA309" s="5"/>
    </row>
    <row r="310" spans="1:27" s="32" customFormat="1" ht="75" customHeight="1" x14ac:dyDescent="0.2">
      <c r="A310" s="5"/>
      <c r="B310" s="15"/>
      <c r="C310" s="16"/>
      <c r="D310" s="15"/>
      <c r="E310" s="29"/>
      <c r="F310" s="23"/>
      <c r="G310" s="23"/>
      <c r="H310" s="18" t="str">
        <f t="shared" si="18"/>
        <v>-</v>
      </c>
      <c r="I310" s="20"/>
      <c r="J310" s="20"/>
      <c r="K310" s="20"/>
      <c r="L310" s="20"/>
      <c r="M310" s="21">
        <v>0</v>
      </c>
      <c r="N310" s="22"/>
      <c r="O310" s="90"/>
      <c r="P310" s="20"/>
      <c r="Q310" s="18" t="str">
        <f t="shared" si="17"/>
        <v>-</v>
      </c>
      <c r="R310" s="26"/>
      <c r="S310" s="5"/>
      <c r="T310" s="5"/>
      <c r="U310" s="5"/>
      <c r="V310" s="5"/>
      <c r="W310" s="5"/>
      <c r="X310" s="5"/>
      <c r="Y310" s="5"/>
      <c r="Z310" s="5"/>
      <c r="AA310" s="5"/>
    </row>
    <row r="311" spans="1:27" s="32" customFormat="1" ht="75" customHeight="1" x14ac:dyDescent="0.2">
      <c r="A311" s="5"/>
      <c r="B311" s="15"/>
      <c r="C311" s="16"/>
      <c r="D311" s="15"/>
      <c r="E311" s="29"/>
      <c r="F311" s="23"/>
      <c r="G311" s="23"/>
      <c r="H311" s="18" t="str">
        <f t="shared" si="18"/>
        <v>-</v>
      </c>
      <c r="I311" s="20"/>
      <c r="J311" s="33"/>
      <c r="K311" s="20"/>
      <c r="L311" s="20"/>
      <c r="M311" s="21">
        <v>0</v>
      </c>
      <c r="N311" s="22"/>
      <c r="O311" s="90"/>
      <c r="P311" s="20"/>
      <c r="Q311" s="18" t="str">
        <f t="shared" si="17"/>
        <v>-</v>
      </c>
      <c r="R311" s="26"/>
      <c r="S311" s="5"/>
      <c r="T311" s="5"/>
      <c r="U311" s="5"/>
      <c r="V311" s="5"/>
      <c r="W311" s="5"/>
      <c r="X311" s="5"/>
      <c r="Y311" s="5"/>
      <c r="Z311" s="5"/>
      <c r="AA311" s="5"/>
    </row>
    <row r="312" spans="1:27" s="32" customFormat="1" ht="75" customHeight="1" x14ac:dyDescent="0.2">
      <c r="A312" s="5"/>
      <c r="B312" s="15"/>
      <c r="C312" s="16"/>
      <c r="D312" s="15"/>
      <c r="E312" s="29"/>
      <c r="F312" s="23"/>
      <c r="G312" s="23"/>
      <c r="H312" s="18" t="str">
        <f t="shared" si="18"/>
        <v>-</v>
      </c>
      <c r="I312" s="20"/>
      <c r="J312" s="20"/>
      <c r="K312" s="20"/>
      <c r="L312" s="20"/>
      <c r="M312" s="21">
        <v>0</v>
      </c>
      <c r="N312" s="22"/>
      <c r="O312" s="90"/>
      <c r="P312" s="20"/>
      <c r="Q312" s="18" t="str">
        <f t="shared" si="17"/>
        <v>-</v>
      </c>
      <c r="R312" s="26"/>
      <c r="S312" s="5"/>
      <c r="T312" s="5"/>
      <c r="U312" s="5"/>
      <c r="V312" s="5"/>
      <c r="W312" s="5"/>
      <c r="X312" s="5"/>
      <c r="Y312" s="5"/>
      <c r="Z312" s="5"/>
      <c r="AA312" s="5"/>
    </row>
    <row r="313" spans="1:27" s="32" customFormat="1" ht="75" customHeight="1" x14ac:dyDescent="0.2">
      <c r="A313" s="5"/>
      <c r="B313" s="15"/>
      <c r="C313" s="16"/>
      <c r="D313" s="15"/>
      <c r="E313" s="29"/>
      <c r="F313" s="23"/>
      <c r="G313" s="23"/>
      <c r="H313" s="18" t="str">
        <f t="shared" si="18"/>
        <v>-</v>
      </c>
      <c r="I313" s="20"/>
      <c r="J313" s="20"/>
      <c r="K313" s="20"/>
      <c r="L313" s="20"/>
      <c r="M313" s="21">
        <v>0</v>
      </c>
      <c r="N313" s="22"/>
      <c r="O313" s="90"/>
      <c r="P313" s="20"/>
      <c r="Q313" s="18" t="str">
        <f t="shared" si="17"/>
        <v>-</v>
      </c>
      <c r="R313" s="26"/>
      <c r="S313" s="5"/>
      <c r="T313" s="5"/>
      <c r="U313" s="5"/>
      <c r="V313" s="5"/>
      <c r="W313" s="5"/>
      <c r="X313" s="5"/>
      <c r="Y313" s="5"/>
      <c r="Z313" s="5"/>
      <c r="AA313" s="5"/>
    </row>
    <row r="314" spans="1:27" s="32" customFormat="1" ht="75" customHeight="1" x14ac:dyDescent="0.2">
      <c r="A314" s="5"/>
      <c r="B314" s="15"/>
      <c r="C314" s="16"/>
      <c r="D314" s="15"/>
      <c r="E314" s="29"/>
      <c r="F314" s="23"/>
      <c r="G314" s="23"/>
      <c r="H314" s="18" t="str">
        <f t="shared" si="18"/>
        <v>-</v>
      </c>
      <c r="I314" s="20"/>
      <c r="J314" s="20"/>
      <c r="K314" s="20"/>
      <c r="L314" s="20"/>
      <c r="M314" s="21">
        <v>0</v>
      </c>
      <c r="N314" s="22"/>
      <c r="O314" s="90"/>
      <c r="P314" s="20"/>
      <c r="Q314" s="18" t="str">
        <f t="shared" si="17"/>
        <v>-</v>
      </c>
      <c r="R314" s="26"/>
      <c r="S314" s="5"/>
      <c r="T314" s="5"/>
      <c r="U314" s="5"/>
      <c r="V314" s="5"/>
      <c r="W314" s="5"/>
      <c r="X314" s="5"/>
      <c r="Y314" s="5"/>
      <c r="Z314" s="5"/>
      <c r="AA314" s="5"/>
    </row>
    <row r="315" spans="1:27" s="32" customFormat="1" ht="75" customHeight="1" x14ac:dyDescent="0.2">
      <c r="A315" s="5"/>
      <c r="B315" s="15"/>
      <c r="C315" s="16"/>
      <c r="D315" s="15"/>
      <c r="E315" s="29"/>
      <c r="F315" s="23"/>
      <c r="G315" s="23"/>
      <c r="H315" s="18" t="str">
        <f t="shared" si="18"/>
        <v>-</v>
      </c>
      <c r="I315" s="20"/>
      <c r="J315" s="20"/>
      <c r="K315" s="20"/>
      <c r="L315" s="20"/>
      <c r="M315" s="21">
        <v>0</v>
      </c>
      <c r="N315" s="22"/>
      <c r="O315" s="90"/>
      <c r="P315" s="20"/>
      <c r="Q315" s="18" t="str">
        <f t="shared" si="17"/>
        <v>-</v>
      </c>
      <c r="R315" s="26"/>
      <c r="S315" s="5"/>
      <c r="T315" s="5"/>
      <c r="U315" s="5"/>
      <c r="V315" s="5"/>
      <c r="W315" s="5"/>
      <c r="X315" s="5"/>
      <c r="Y315" s="5"/>
      <c r="Z315" s="5"/>
      <c r="AA315" s="5"/>
    </row>
    <row r="316" spans="1:27" s="32" customFormat="1" ht="75" customHeight="1" x14ac:dyDescent="0.2">
      <c r="A316" s="5"/>
      <c r="B316" s="15"/>
      <c r="C316" s="16"/>
      <c r="D316" s="15"/>
      <c r="E316" s="29"/>
      <c r="F316" s="23"/>
      <c r="G316" s="23"/>
      <c r="H316" s="18" t="str">
        <f t="shared" si="18"/>
        <v>-</v>
      </c>
      <c r="I316" s="20"/>
      <c r="J316" s="20"/>
      <c r="K316" s="20"/>
      <c r="L316" s="20"/>
      <c r="M316" s="21">
        <v>0</v>
      </c>
      <c r="N316" s="22"/>
      <c r="O316" s="90"/>
      <c r="P316" s="20"/>
      <c r="Q316" s="18" t="str">
        <f t="shared" si="17"/>
        <v>-</v>
      </c>
      <c r="R316" s="26"/>
      <c r="S316" s="5"/>
      <c r="T316" s="5"/>
      <c r="U316" s="5"/>
      <c r="V316" s="5"/>
      <c r="W316" s="5"/>
      <c r="X316" s="5"/>
      <c r="Y316" s="5"/>
      <c r="Z316" s="5"/>
      <c r="AA316" s="5"/>
    </row>
    <row r="317" spans="1:27" s="32" customFormat="1" ht="75" customHeight="1" x14ac:dyDescent="0.2">
      <c r="A317" s="5"/>
      <c r="B317" s="15"/>
      <c r="C317" s="16"/>
      <c r="D317" s="15"/>
      <c r="E317" s="29"/>
      <c r="F317" s="23"/>
      <c r="G317" s="23"/>
      <c r="H317" s="18" t="str">
        <f t="shared" si="18"/>
        <v>-</v>
      </c>
      <c r="I317" s="20"/>
      <c r="J317" s="20"/>
      <c r="K317" s="20"/>
      <c r="L317" s="20"/>
      <c r="M317" s="21">
        <v>0</v>
      </c>
      <c r="N317" s="22"/>
      <c r="O317" s="90"/>
      <c r="P317" s="20"/>
      <c r="Q317" s="18" t="str">
        <f t="shared" si="17"/>
        <v>-</v>
      </c>
      <c r="R317" s="26"/>
      <c r="S317" s="5"/>
      <c r="T317" s="5"/>
      <c r="U317" s="5"/>
      <c r="V317" s="5"/>
      <c r="W317" s="5"/>
      <c r="X317" s="5"/>
      <c r="Y317" s="5"/>
      <c r="Z317" s="5"/>
      <c r="AA317" s="5"/>
    </row>
    <row r="318" spans="1:27" s="32" customFormat="1" ht="75" customHeight="1" x14ac:dyDescent="0.2">
      <c r="A318" s="5"/>
      <c r="B318" s="15"/>
      <c r="C318" s="16"/>
      <c r="D318" s="15"/>
      <c r="E318" s="29"/>
      <c r="F318" s="23"/>
      <c r="G318" s="23"/>
      <c r="H318" s="18" t="str">
        <f t="shared" si="18"/>
        <v>-</v>
      </c>
      <c r="I318" s="20"/>
      <c r="J318" s="20"/>
      <c r="K318" s="20"/>
      <c r="L318" s="20"/>
      <c r="M318" s="21">
        <v>0</v>
      </c>
      <c r="N318" s="22"/>
      <c r="O318" s="90"/>
      <c r="P318" s="20"/>
      <c r="Q318" s="18" t="str">
        <f t="shared" si="17"/>
        <v>-</v>
      </c>
      <c r="R318" s="26"/>
      <c r="S318" s="5"/>
      <c r="T318" s="5"/>
      <c r="U318" s="5"/>
      <c r="V318" s="5"/>
      <c r="W318" s="5"/>
      <c r="X318" s="5"/>
      <c r="Y318" s="5"/>
      <c r="Z318" s="5"/>
      <c r="AA318" s="5"/>
    </row>
    <row r="319" spans="1:27" s="32" customFormat="1" ht="75" customHeight="1" x14ac:dyDescent="0.2">
      <c r="A319" s="5"/>
      <c r="B319" s="15"/>
      <c r="C319" s="16"/>
      <c r="D319" s="15"/>
      <c r="E319" s="34"/>
      <c r="F319" s="23"/>
      <c r="G319" s="23"/>
      <c r="H319" s="18" t="str">
        <f t="shared" si="18"/>
        <v>-</v>
      </c>
      <c r="I319" s="20"/>
      <c r="J319" s="20"/>
      <c r="K319" s="20"/>
      <c r="L319" s="20"/>
      <c r="M319" s="21" t="str">
        <f t="shared" ref="M319:M340" si="20">IF(ISERROR(G319/F319),"-",IF(AND((G319/(J319*L319))/(F319/(I319*K319))*100&gt;=0,(G319/(J319*L319))/(F319/(I319*K319))*100&lt;=120),(G319/(J319*L319))/(F319/(I319*K319))*100*(I319/SUM($I$11:$I$369)),100*(I319/SUM($I$11:$I$369))))</f>
        <v>-</v>
      </c>
      <c r="N319" s="22"/>
      <c r="O319" s="90"/>
      <c r="P319" s="20"/>
      <c r="Q319" s="18" t="str">
        <f t="shared" si="17"/>
        <v>-</v>
      </c>
      <c r="R319" s="35"/>
      <c r="S319" s="5"/>
      <c r="T319" s="5"/>
      <c r="U319" s="5"/>
      <c r="V319" s="5"/>
      <c r="W319" s="5"/>
      <c r="X319" s="5"/>
      <c r="Y319" s="5"/>
      <c r="Z319" s="5"/>
      <c r="AA319" s="5"/>
    </row>
    <row r="320" spans="1:27" s="32" customFormat="1" ht="75" customHeight="1" x14ac:dyDescent="0.2">
      <c r="A320" s="5"/>
      <c r="B320" s="15"/>
      <c r="C320" s="16"/>
      <c r="D320" s="15"/>
      <c r="E320" s="17"/>
      <c r="F320" s="23"/>
      <c r="G320" s="23"/>
      <c r="H320" s="18" t="str">
        <f t="shared" si="18"/>
        <v>-</v>
      </c>
      <c r="I320" s="20"/>
      <c r="J320" s="20"/>
      <c r="K320" s="20"/>
      <c r="L320" s="20"/>
      <c r="M320" s="21" t="str">
        <f t="shared" si="20"/>
        <v>-</v>
      </c>
      <c r="N320" s="22"/>
      <c r="O320" s="90"/>
      <c r="P320" s="20"/>
      <c r="Q320" s="18" t="str">
        <f t="shared" si="17"/>
        <v>-</v>
      </c>
      <c r="R320" s="36"/>
      <c r="S320" s="5"/>
      <c r="T320" s="5"/>
      <c r="U320" s="5"/>
      <c r="V320" s="5"/>
      <c r="W320" s="5"/>
      <c r="X320" s="5"/>
      <c r="Y320" s="5"/>
      <c r="Z320" s="5"/>
      <c r="AA320" s="5"/>
    </row>
    <row r="321" spans="1:27" s="32" customFormat="1" ht="75" customHeight="1" x14ac:dyDescent="0.2">
      <c r="A321" s="5"/>
      <c r="B321" s="15"/>
      <c r="C321" s="16"/>
      <c r="D321" s="15"/>
      <c r="E321" s="37"/>
      <c r="F321" s="23"/>
      <c r="G321" s="23"/>
      <c r="H321" s="18" t="str">
        <f t="shared" si="18"/>
        <v>-</v>
      </c>
      <c r="I321" s="20"/>
      <c r="J321" s="20"/>
      <c r="K321" s="20"/>
      <c r="L321" s="20"/>
      <c r="M321" s="21" t="str">
        <f t="shared" si="20"/>
        <v>-</v>
      </c>
      <c r="N321" s="22"/>
      <c r="O321" s="90"/>
      <c r="P321" s="20"/>
      <c r="Q321" s="18" t="str">
        <f t="shared" si="17"/>
        <v>-</v>
      </c>
      <c r="R321" s="38"/>
      <c r="S321" s="5"/>
      <c r="T321" s="5"/>
      <c r="U321" s="5"/>
      <c r="V321" s="5"/>
      <c r="W321" s="5"/>
      <c r="X321" s="5"/>
      <c r="Y321" s="5"/>
      <c r="Z321" s="5"/>
      <c r="AA321" s="5"/>
    </row>
    <row r="322" spans="1:27" s="32" customFormat="1" ht="75" customHeight="1" x14ac:dyDescent="0.2">
      <c r="A322" s="5"/>
      <c r="B322" s="15"/>
      <c r="C322" s="16"/>
      <c r="D322" s="15"/>
      <c r="E322" s="39"/>
      <c r="F322" s="23"/>
      <c r="G322" s="23"/>
      <c r="H322" s="18" t="str">
        <f t="shared" si="18"/>
        <v>-</v>
      </c>
      <c r="I322" s="20"/>
      <c r="J322" s="20"/>
      <c r="K322" s="20"/>
      <c r="L322" s="20"/>
      <c r="M322" s="21" t="str">
        <f t="shared" si="20"/>
        <v>-</v>
      </c>
      <c r="N322" s="22"/>
      <c r="O322" s="90"/>
      <c r="P322" s="20"/>
      <c r="Q322" s="18" t="str">
        <f t="shared" si="17"/>
        <v>-</v>
      </c>
      <c r="R322" s="26"/>
      <c r="S322" s="5"/>
      <c r="T322" s="5"/>
      <c r="U322" s="5"/>
      <c r="V322" s="5"/>
      <c r="W322" s="5"/>
      <c r="X322" s="5"/>
      <c r="Y322" s="5"/>
      <c r="Z322" s="5"/>
      <c r="AA322" s="5"/>
    </row>
    <row r="323" spans="1:27" s="32" customFormat="1" ht="75" customHeight="1" x14ac:dyDescent="0.2">
      <c r="A323" s="5"/>
      <c r="B323" s="15"/>
      <c r="C323" s="16"/>
      <c r="D323" s="15"/>
      <c r="E323" s="39"/>
      <c r="F323" s="23"/>
      <c r="G323" s="23"/>
      <c r="H323" s="18" t="str">
        <f t="shared" si="18"/>
        <v>-</v>
      </c>
      <c r="I323" s="20"/>
      <c r="J323" s="20"/>
      <c r="K323" s="20"/>
      <c r="L323" s="20"/>
      <c r="M323" s="21" t="str">
        <f t="shared" si="20"/>
        <v>-</v>
      </c>
      <c r="N323" s="22"/>
      <c r="O323" s="90"/>
      <c r="P323" s="20"/>
      <c r="Q323" s="18" t="str">
        <f t="shared" si="17"/>
        <v>-</v>
      </c>
      <c r="R323" s="26"/>
      <c r="S323" s="5"/>
      <c r="T323" s="5"/>
      <c r="U323" s="5"/>
      <c r="V323" s="5"/>
      <c r="W323" s="5"/>
      <c r="X323" s="5"/>
      <c r="Y323" s="5"/>
      <c r="Z323" s="5"/>
      <c r="AA323" s="5"/>
    </row>
    <row r="324" spans="1:27" s="32" customFormat="1" ht="75" customHeight="1" x14ac:dyDescent="0.2">
      <c r="A324" s="5"/>
      <c r="B324" s="15"/>
      <c r="C324" s="16"/>
      <c r="D324" s="15"/>
      <c r="E324" s="39"/>
      <c r="F324" s="23"/>
      <c r="G324" s="23"/>
      <c r="H324" s="18" t="str">
        <f t="shared" si="18"/>
        <v>-</v>
      </c>
      <c r="I324" s="20"/>
      <c r="J324" s="20"/>
      <c r="K324" s="20"/>
      <c r="L324" s="20"/>
      <c r="M324" s="21" t="str">
        <f t="shared" si="20"/>
        <v>-</v>
      </c>
      <c r="N324" s="22"/>
      <c r="O324" s="90"/>
      <c r="P324" s="20"/>
      <c r="Q324" s="18" t="str">
        <f t="shared" si="17"/>
        <v>-</v>
      </c>
      <c r="R324" s="26"/>
      <c r="S324" s="5"/>
      <c r="T324" s="5"/>
      <c r="U324" s="5"/>
      <c r="V324" s="5"/>
      <c r="W324" s="5"/>
      <c r="X324" s="5"/>
      <c r="Y324" s="5"/>
      <c r="Z324" s="5"/>
      <c r="AA324" s="5"/>
    </row>
    <row r="325" spans="1:27" s="32" customFormat="1" ht="75" customHeight="1" x14ac:dyDescent="0.2">
      <c r="A325" s="5"/>
      <c r="B325" s="15"/>
      <c r="C325" s="16"/>
      <c r="D325" s="15"/>
      <c r="E325" s="39"/>
      <c r="F325" s="23"/>
      <c r="G325" s="23"/>
      <c r="H325" s="18" t="str">
        <f t="shared" si="18"/>
        <v>-</v>
      </c>
      <c r="I325" s="20"/>
      <c r="J325" s="20"/>
      <c r="K325" s="20"/>
      <c r="L325" s="20"/>
      <c r="M325" s="21" t="str">
        <f t="shared" si="20"/>
        <v>-</v>
      </c>
      <c r="N325" s="22"/>
      <c r="O325" s="90"/>
      <c r="P325" s="20"/>
      <c r="Q325" s="18" t="str">
        <f t="shared" si="17"/>
        <v>-</v>
      </c>
      <c r="R325" s="26"/>
      <c r="S325" s="5"/>
      <c r="T325" s="5"/>
      <c r="U325" s="5"/>
      <c r="V325" s="5"/>
      <c r="W325" s="5"/>
      <c r="X325" s="5"/>
      <c r="Y325" s="5"/>
      <c r="Z325" s="5"/>
      <c r="AA325" s="5"/>
    </row>
    <row r="326" spans="1:27" s="32" customFormat="1" ht="75" customHeight="1" x14ac:dyDescent="0.2">
      <c r="A326" s="5"/>
      <c r="B326" s="15"/>
      <c r="C326" s="16"/>
      <c r="D326" s="15"/>
      <c r="E326" s="39"/>
      <c r="F326" s="23"/>
      <c r="G326" s="23"/>
      <c r="H326" s="18" t="str">
        <f t="shared" si="18"/>
        <v>-</v>
      </c>
      <c r="I326" s="20"/>
      <c r="J326" s="20"/>
      <c r="K326" s="20"/>
      <c r="L326" s="20"/>
      <c r="M326" s="21" t="str">
        <f t="shared" si="20"/>
        <v>-</v>
      </c>
      <c r="N326" s="22"/>
      <c r="O326" s="90"/>
      <c r="P326" s="20"/>
      <c r="Q326" s="18" t="str">
        <f t="shared" si="17"/>
        <v>-</v>
      </c>
      <c r="R326" s="26"/>
      <c r="S326" s="5"/>
      <c r="T326" s="5"/>
      <c r="U326" s="5"/>
      <c r="V326" s="5"/>
      <c r="W326" s="5"/>
      <c r="X326" s="5"/>
      <c r="Y326" s="5"/>
      <c r="Z326" s="5"/>
      <c r="AA326" s="5"/>
    </row>
    <row r="327" spans="1:27" s="32" customFormat="1" ht="75" customHeight="1" x14ac:dyDescent="0.2">
      <c r="A327" s="5"/>
      <c r="B327" s="15"/>
      <c r="C327" s="16"/>
      <c r="D327" s="15"/>
      <c r="E327" s="39"/>
      <c r="F327" s="23"/>
      <c r="G327" s="23"/>
      <c r="H327" s="18" t="str">
        <f t="shared" si="18"/>
        <v>-</v>
      </c>
      <c r="I327" s="20"/>
      <c r="J327" s="20"/>
      <c r="K327" s="20"/>
      <c r="L327" s="20"/>
      <c r="M327" s="21" t="str">
        <f t="shared" si="20"/>
        <v>-</v>
      </c>
      <c r="N327" s="22"/>
      <c r="O327" s="90"/>
      <c r="P327" s="20"/>
      <c r="Q327" s="18" t="str">
        <f t="shared" si="17"/>
        <v>-</v>
      </c>
      <c r="R327" s="26"/>
      <c r="S327" s="5"/>
      <c r="T327" s="5"/>
      <c r="U327" s="5"/>
      <c r="V327" s="5"/>
      <c r="W327" s="5"/>
      <c r="X327" s="5"/>
      <c r="Y327" s="5"/>
      <c r="Z327" s="5"/>
      <c r="AA327" s="5"/>
    </row>
    <row r="328" spans="1:27" s="32" customFormat="1" ht="75" customHeight="1" x14ac:dyDescent="0.2">
      <c r="A328" s="5"/>
      <c r="B328" s="15"/>
      <c r="C328" s="16"/>
      <c r="D328" s="15"/>
      <c r="E328" s="39"/>
      <c r="F328" s="23"/>
      <c r="G328" s="23"/>
      <c r="H328" s="18" t="str">
        <f t="shared" si="18"/>
        <v>-</v>
      </c>
      <c r="I328" s="20"/>
      <c r="J328" s="20"/>
      <c r="K328" s="20"/>
      <c r="L328" s="20"/>
      <c r="M328" s="21" t="str">
        <f t="shared" si="20"/>
        <v>-</v>
      </c>
      <c r="N328" s="22"/>
      <c r="O328" s="90"/>
      <c r="P328" s="20"/>
      <c r="Q328" s="18" t="str">
        <f t="shared" si="17"/>
        <v>-</v>
      </c>
      <c r="R328" s="26"/>
      <c r="S328" s="5"/>
      <c r="T328" s="5"/>
      <c r="U328" s="5"/>
      <c r="V328" s="5"/>
      <c r="W328" s="5"/>
      <c r="X328" s="5"/>
      <c r="Y328" s="5"/>
      <c r="Z328" s="5"/>
      <c r="AA328" s="5"/>
    </row>
    <row r="329" spans="1:27" s="32" customFormat="1" ht="75" customHeight="1" x14ac:dyDescent="0.2">
      <c r="A329" s="5"/>
      <c r="B329" s="15"/>
      <c r="C329" s="16"/>
      <c r="D329" s="15"/>
      <c r="E329" s="40"/>
      <c r="F329" s="23"/>
      <c r="G329" s="23"/>
      <c r="H329" s="18" t="str">
        <f t="shared" si="18"/>
        <v>-</v>
      </c>
      <c r="I329" s="20"/>
      <c r="J329" s="20"/>
      <c r="K329" s="20"/>
      <c r="L329" s="20"/>
      <c r="M329" s="21" t="str">
        <f t="shared" si="20"/>
        <v>-</v>
      </c>
      <c r="N329" s="22"/>
      <c r="O329" s="90"/>
      <c r="P329" s="20"/>
      <c r="Q329" s="18" t="str">
        <f t="shared" si="17"/>
        <v>-</v>
      </c>
      <c r="R329" s="26"/>
      <c r="S329" s="5"/>
      <c r="T329" s="5"/>
      <c r="U329" s="5"/>
      <c r="V329" s="5"/>
      <c r="W329" s="5"/>
      <c r="X329" s="5"/>
      <c r="Y329" s="5"/>
      <c r="Z329" s="5"/>
      <c r="AA329" s="5"/>
    </row>
    <row r="330" spans="1:27" s="32" customFormat="1" ht="75" customHeight="1" x14ac:dyDescent="0.2">
      <c r="A330" s="5"/>
      <c r="B330" s="15"/>
      <c r="C330" s="16"/>
      <c r="D330" s="15"/>
      <c r="E330" s="40"/>
      <c r="F330" s="23"/>
      <c r="G330" s="23"/>
      <c r="H330" s="18" t="str">
        <f t="shared" si="18"/>
        <v>-</v>
      </c>
      <c r="I330" s="20"/>
      <c r="J330" s="20"/>
      <c r="K330" s="20"/>
      <c r="L330" s="20"/>
      <c r="M330" s="21" t="str">
        <f t="shared" si="20"/>
        <v>-</v>
      </c>
      <c r="N330" s="22"/>
      <c r="O330" s="90"/>
      <c r="P330" s="20"/>
      <c r="Q330" s="18" t="str">
        <f t="shared" si="17"/>
        <v>-</v>
      </c>
      <c r="R330" s="26"/>
      <c r="S330" s="5"/>
      <c r="T330" s="5"/>
      <c r="U330" s="5"/>
      <c r="V330" s="5"/>
      <c r="W330" s="5"/>
      <c r="X330" s="5"/>
      <c r="Y330" s="5"/>
      <c r="Z330" s="5"/>
      <c r="AA330" s="5"/>
    </row>
    <row r="331" spans="1:27" s="32" customFormat="1" ht="75" customHeight="1" x14ac:dyDescent="0.2">
      <c r="A331" s="5"/>
      <c r="B331" s="15"/>
      <c r="C331" s="16"/>
      <c r="D331" s="15"/>
      <c r="E331" s="40"/>
      <c r="F331" s="23"/>
      <c r="G331" s="23"/>
      <c r="H331" s="18" t="str">
        <f t="shared" si="18"/>
        <v>-</v>
      </c>
      <c r="I331" s="20"/>
      <c r="J331" s="20"/>
      <c r="K331" s="20"/>
      <c r="L331" s="20"/>
      <c r="M331" s="21" t="str">
        <f t="shared" si="20"/>
        <v>-</v>
      </c>
      <c r="N331" s="22"/>
      <c r="O331" s="90"/>
      <c r="P331" s="20"/>
      <c r="Q331" s="18" t="str">
        <f t="shared" ref="Q331:Q369" si="21">IF(COUNTA(N331:P331)=3,IF(O331&gt;N331,(100+P331)/2,((O331/N331*100)+(P331))/2),"-")</f>
        <v>-</v>
      </c>
      <c r="R331" s="26"/>
      <c r="S331" s="5"/>
      <c r="T331" s="5"/>
      <c r="U331" s="5"/>
      <c r="V331" s="5"/>
      <c r="W331" s="5"/>
      <c r="X331" s="5"/>
      <c r="Y331" s="5"/>
      <c r="Z331" s="5"/>
      <c r="AA331" s="5"/>
    </row>
    <row r="332" spans="1:27" s="32" customFormat="1" ht="75" customHeight="1" x14ac:dyDescent="0.2">
      <c r="A332" s="5"/>
      <c r="B332" s="15"/>
      <c r="C332" s="16"/>
      <c r="D332" s="15"/>
      <c r="E332" s="40"/>
      <c r="F332" s="23"/>
      <c r="G332" s="23"/>
      <c r="H332" s="18" t="str">
        <f t="shared" ref="H332:H369" si="22">IF(G332&lt;&gt;0,IF(G332&gt;F332,"100",G332/F332*100),"-")</f>
        <v>-</v>
      </c>
      <c r="I332" s="20"/>
      <c r="J332" s="20"/>
      <c r="K332" s="20"/>
      <c r="L332" s="20"/>
      <c r="M332" s="21" t="str">
        <f t="shared" si="20"/>
        <v>-</v>
      </c>
      <c r="N332" s="22"/>
      <c r="O332" s="90"/>
      <c r="P332" s="20"/>
      <c r="Q332" s="18" t="str">
        <f t="shared" si="21"/>
        <v>-</v>
      </c>
      <c r="R332" s="26"/>
      <c r="S332" s="5"/>
      <c r="T332" s="5"/>
      <c r="U332" s="5"/>
      <c r="V332" s="5"/>
      <c r="W332" s="5"/>
      <c r="X332" s="5"/>
      <c r="Y332" s="5"/>
      <c r="Z332" s="5"/>
      <c r="AA332" s="5"/>
    </row>
    <row r="333" spans="1:27" s="32" customFormat="1" ht="75" customHeight="1" x14ac:dyDescent="0.2">
      <c r="A333" s="5"/>
      <c r="B333" s="15"/>
      <c r="C333" s="16"/>
      <c r="D333" s="15"/>
      <c r="E333" s="40"/>
      <c r="F333" s="23"/>
      <c r="G333" s="23"/>
      <c r="H333" s="18" t="str">
        <f t="shared" si="22"/>
        <v>-</v>
      </c>
      <c r="I333" s="20"/>
      <c r="J333" s="20"/>
      <c r="K333" s="20"/>
      <c r="L333" s="20"/>
      <c r="M333" s="21" t="str">
        <f t="shared" si="20"/>
        <v>-</v>
      </c>
      <c r="N333" s="22"/>
      <c r="O333" s="90"/>
      <c r="P333" s="20"/>
      <c r="Q333" s="18" t="str">
        <f t="shared" si="21"/>
        <v>-</v>
      </c>
      <c r="R333" s="26"/>
      <c r="S333" s="5"/>
      <c r="T333" s="5"/>
      <c r="U333" s="5"/>
      <c r="V333" s="5"/>
      <c r="W333" s="5"/>
      <c r="X333" s="5"/>
      <c r="Y333" s="5"/>
      <c r="Z333" s="5"/>
      <c r="AA333" s="5"/>
    </row>
    <row r="334" spans="1:27" s="32" customFormat="1" ht="75" customHeight="1" x14ac:dyDescent="0.2">
      <c r="A334" s="5"/>
      <c r="B334" s="15"/>
      <c r="C334" s="16"/>
      <c r="D334" s="15"/>
      <c r="E334" s="40"/>
      <c r="F334" s="23"/>
      <c r="G334" s="23"/>
      <c r="H334" s="18" t="str">
        <f t="shared" si="22"/>
        <v>-</v>
      </c>
      <c r="I334" s="20"/>
      <c r="J334" s="20"/>
      <c r="K334" s="20"/>
      <c r="L334" s="20"/>
      <c r="M334" s="21" t="str">
        <f t="shared" si="20"/>
        <v>-</v>
      </c>
      <c r="N334" s="22"/>
      <c r="O334" s="90"/>
      <c r="P334" s="20"/>
      <c r="Q334" s="18" t="str">
        <f t="shared" si="21"/>
        <v>-</v>
      </c>
      <c r="R334" s="26"/>
      <c r="S334" s="5"/>
      <c r="T334" s="5"/>
      <c r="U334" s="5"/>
      <c r="V334" s="5"/>
      <c r="W334" s="5"/>
      <c r="X334" s="5"/>
      <c r="Y334" s="5"/>
      <c r="Z334" s="5"/>
      <c r="AA334" s="5"/>
    </row>
    <row r="335" spans="1:27" s="32" customFormat="1" ht="75" customHeight="1" x14ac:dyDescent="0.2">
      <c r="A335" s="5"/>
      <c r="B335" s="15"/>
      <c r="C335" s="16"/>
      <c r="D335" s="15"/>
      <c r="E335" s="41"/>
      <c r="F335" s="42"/>
      <c r="G335" s="42"/>
      <c r="H335" s="43" t="str">
        <f t="shared" si="22"/>
        <v>-</v>
      </c>
      <c r="I335" s="44"/>
      <c r="J335" s="44"/>
      <c r="K335" s="44"/>
      <c r="L335" s="44"/>
      <c r="M335" s="21" t="str">
        <f t="shared" si="20"/>
        <v>-</v>
      </c>
      <c r="N335" s="45"/>
      <c r="O335" s="91"/>
      <c r="P335" s="44"/>
      <c r="Q335" s="43" t="str">
        <f t="shared" si="21"/>
        <v>-</v>
      </c>
      <c r="R335" s="46"/>
      <c r="S335" s="5"/>
      <c r="T335" s="5"/>
      <c r="U335" s="5"/>
      <c r="V335" s="5"/>
      <c r="W335" s="5"/>
      <c r="X335" s="5"/>
      <c r="Y335" s="5"/>
      <c r="Z335" s="5"/>
      <c r="AA335" s="5"/>
    </row>
    <row r="336" spans="1:27" s="32" customFormat="1" ht="75" customHeight="1" x14ac:dyDescent="0.2">
      <c r="A336" s="5"/>
      <c r="B336" s="15"/>
      <c r="C336" s="16"/>
      <c r="D336" s="15"/>
      <c r="E336" s="40"/>
      <c r="F336" s="23"/>
      <c r="G336" s="23"/>
      <c r="H336" s="18" t="str">
        <f t="shared" si="22"/>
        <v>-</v>
      </c>
      <c r="I336" s="20"/>
      <c r="J336" s="20"/>
      <c r="K336" s="20"/>
      <c r="L336" s="20"/>
      <c r="M336" s="21" t="str">
        <f t="shared" si="20"/>
        <v>-</v>
      </c>
      <c r="N336" s="22"/>
      <c r="O336" s="90"/>
      <c r="P336" s="20"/>
      <c r="Q336" s="18" t="str">
        <f t="shared" si="21"/>
        <v>-</v>
      </c>
      <c r="R336" s="26"/>
      <c r="S336" s="5"/>
      <c r="T336" s="5"/>
      <c r="U336" s="5"/>
      <c r="V336" s="5"/>
      <c r="W336" s="5"/>
      <c r="X336" s="5"/>
      <c r="Y336" s="5"/>
      <c r="Z336" s="5"/>
      <c r="AA336" s="5"/>
    </row>
    <row r="337" spans="1:27" s="32" customFormat="1" ht="75" customHeight="1" x14ac:dyDescent="0.2">
      <c r="A337" s="5"/>
      <c r="B337" s="15"/>
      <c r="C337" s="16"/>
      <c r="D337" s="15"/>
      <c r="E337" s="40"/>
      <c r="F337" s="23"/>
      <c r="G337" s="23"/>
      <c r="H337" s="18" t="str">
        <f t="shared" si="22"/>
        <v>-</v>
      </c>
      <c r="I337" s="20"/>
      <c r="J337" s="20"/>
      <c r="K337" s="20"/>
      <c r="L337" s="20"/>
      <c r="M337" s="21" t="str">
        <f t="shared" si="20"/>
        <v>-</v>
      </c>
      <c r="N337" s="22"/>
      <c r="O337" s="90"/>
      <c r="P337" s="20"/>
      <c r="Q337" s="18" t="str">
        <f t="shared" si="21"/>
        <v>-</v>
      </c>
      <c r="R337" s="26"/>
      <c r="S337" s="5"/>
      <c r="T337" s="5"/>
      <c r="U337" s="5"/>
      <c r="V337" s="5"/>
      <c r="W337" s="5"/>
      <c r="X337" s="5"/>
      <c r="Y337" s="5"/>
      <c r="Z337" s="5"/>
      <c r="AA337" s="5"/>
    </row>
    <row r="338" spans="1:27" s="32" customFormat="1" ht="75" customHeight="1" x14ac:dyDescent="0.2">
      <c r="A338" s="5"/>
      <c r="B338" s="15"/>
      <c r="C338" s="16"/>
      <c r="D338" s="15"/>
      <c r="E338" s="40"/>
      <c r="F338" s="23"/>
      <c r="G338" s="23"/>
      <c r="H338" s="18" t="str">
        <f t="shared" si="22"/>
        <v>-</v>
      </c>
      <c r="I338" s="20"/>
      <c r="J338" s="20"/>
      <c r="K338" s="20"/>
      <c r="L338" s="20"/>
      <c r="M338" s="21" t="str">
        <f t="shared" si="20"/>
        <v>-</v>
      </c>
      <c r="N338" s="22"/>
      <c r="O338" s="90"/>
      <c r="P338" s="20"/>
      <c r="Q338" s="18" t="str">
        <f t="shared" si="21"/>
        <v>-</v>
      </c>
      <c r="R338" s="26"/>
      <c r="S338" s="5"/>
      <c r="T338" s="5"/>
      <c r="U338" s="5"/>
      <c r="V338" s="5"/>
      <c r="W338" s="5"/>
      <c r="X338" s="5"/>
      <c r="Y338" s="5"/>
      <c r="Z338" s="5"/>
      <c r="AA338" s="5"/>
    </row>
    <row r="339" spans="1:27" s="32" customFormat="1" ht="75" customHeight="1" x14ac:dyDescent="0.2">
      <c r="A339" s="5"/>
      <c r="B339" s="15"/>
      <c r="C339" s="16"/>
      <c r="D339" s="15"/>
      <c r="E339" s="47"/>
      <c r="F339" s="23"/>
      <c r="G339" s="23"/>
      <c r="H339" s="18" t="str">
        <f t="shared" si="22"/>
        <v>-</v>
      </c>
      <c r="I339" s="20"/>
      <c r="J339" s="20"/>
      <c r="K339" s="20"/>
      <c r="L339" s="20"/>
      <c r="M339" s="21" t="str">
        <f t="shared" si="20"/>
        <v>-</v>
      </c>
      <c r="N339" s="22"/>
      <c r="O339" s="90"/>
      <c r="P339" s="20"/>
      <c r="Q339" s="18" t="str">
        <f t="shared" si="21"/>
        <v>-</v>
      </c>
      <c r="R339" s="35"/>
      <c r="S339" s="5"/>
      <c r="T339" s="5"/>
      <c r="U339" s="5"/>
      <c r="V339" s="5"/>
      <c r="W339" s="5"/>
      <c r="X339" s="5"/>
      <c r="Y339" s="5"/>
      <c r="Z339" s="5"/>
      <c r="AA339" s="5"/>
    </row>
    <row r="340" spans="1:27" s="32" customFormat="1" ht="75" customHeight="1" x14ac:dyDescent="0.2">
      <c r="A340" s="5"/>
      <c r="B340" s="15"/>
      <c r="C340" s="16"/>
      <c r="D340" s="15"/>
      <c r="E340" s="48"/>
      <c r="F340" s="23"/>
      <c r="G340" s="23"/>
      <c r="H340" s="18" t="str">
        <f t="shared" si="22"/>
        <v>-</v>
      </c>
      <c r="I340" s="20"/>
      <c r="J340" s="20"/>
      <c r="K340" s="20"/>
      <c r="L340" s="20"/>
      <c r="M340" s="21" t="str">
        <f t="shared" si="20"/>
        <v>-</v>
      </c>
      <c r="N340" s="22"/>
      <c r="O340" s="90"/>
      <c r="P340" s="20"/>
      <c r="Q340" s="18" t="str">
        <f t="shared" si="21"/>
        <v>-</v>
      </c>
      <c r="R340" s="26"/>
      <c r="S340" s="5"/>
      <c r="T340" s="5"/>
      <c r="U340" s="5"/>
      <c r="V340" s="5"/>
      <c r="W340" s="5"/>
      <c r="X340" s="5"/>
      <c r="Y340" s="5"/>
      <c r="Z340" s="5"/>
      <c r="AA340" s="5"/>
    </row>
    <row r="341" spans="1:27" s="32" customFormat="1" ht="75" customHeight="1" x14ac:dyDescent="0.2">
      <c r="A341" s="5"/>
      <c r="B341" s="15"/>
      <c r="C341" s="16"/>
      <c r="D341" s="15"/>
      <c r="E341" s="48"/>
      <c r="F341" s="23"/>
      <c r="G341" s="23"/>
      <c r="H341" s="18" t="str">
        <f t="shared" si="22"/>
        <v>-</v>
      </c>
      <c r="I341" s="20"/>
      <c r="J341" s="20"/>
      <c r="K341" s="20"/>
      <c r="L341" s="20"/>
      <c r="M341" s="21">
        <v>0</v>
      </c>
      <c r="N341" s="22"/>
      <c r="O341" s="90"/>
      <c r="P341" s="20"/>
      <c r="Q341" s="18" t="str">
        <f t="shared" si="21"/>
        <v>-</v>
      </c>
      <c r="R341" s="26"/>
      <c r="S341" s="5"/>
      <c r="T341" s="5"/>
      <c r="U341" s="5"/>
      <c r="V341" s="5"/>
      <c r="W341" s="5"/>
      <c r="X341" s="5"/>
      <c r="Y341" s="5"/>
      <c r="Z341" s="5"/>
      <c r="AA341" s="5"/>
    </row>
    <row r="342" spans="1:27" s="32" customFormat="1" ht="75" customHeight="1" x14ac:dyDescent="0.2">
      <c r="A342" s="5"/>
      <c r="B342" s="15"/>
      <c r="C342" s="16"/>
      <c r="D342" s="15"/>
      <c r="E342" s="48"/>
      <c r="F342" s="23"/>
      <c r="G342" s="23"/>
      <c r="H342" s="18" t="str">
        <f t="shared" si="22"/>
        <v>-</v>
      </c>
      <c r="I342" s="20"/>
      <c r="J342" s="20"/>
      <c r="K342" s="20"/>
      <c r="L342" s="20"/>
      <c r="M342" s="21">
        <v>0</v>
      </c>
      <c r="N342" s="22"/>
      <c r="O342" s="90"/>
      <c r="P342" s="20"/>
      <c r="Q342" s="18" t="str">
        <f t="shared" si="21"/>
        <v>-</v>
      </c>
      <c r="R342" s="26"/>
      <c r="S342" s="5"/>
      <c r="T342" s="5"/>
      <c r="U342" s="5"/>
      <c r="V342" s="5"/>
      <c r="W342" s="5"/>
      <c r="X342" s="5"/>
      <c r="Y342" s="5"/>
      <c r="Z342" s="5"/>
      <c r="AA342" s="5"/>
    </row>
    <row r="343" spans="1:27" s="32" customFormat="1" ht="75" customHeight="1" x14ac:dyDescent="0.2">
      <c r="A343" s="5"/>
      <c r="B343" s="15"/>
      <c r="C343" s="16"/>
      <c r="D343" s="15"/>
      <c r="E343" s="48"/>
      <c r="F343" s="23"/>
      <c r="G343" s="23"/>
      <c r="H343" s="18" t="str">
        <f t="shared" si="22"/>
        <v>-</v>
      </c>
      <c r="I343" s="20"/>
      <c r="J343" s="20"/>
      <c r="K343" s="20"/>
      <c r="L343" s="20"/>
      <c r="M343" s="21">
        <v>0</v>
      </c>
      <c r="N343" s="22"/>
      <c r="O343" s="90"/>
      <c r="P343" s="20"/>
      <c r="Q343" s="18" t="str">
        <f t="shared" si="21"/>
        <v>-</v>
      </c>
      <c r="R343" s="26"/>
      <c r="S343" s="5"/>
      <c r="T343" s="5"/>
      <c r="U343" s="5"/>
      <c r="V343" s="5"/>
      <c r="W343" s="5"/>
      <c r="X343" s="5"/>
      <c r="Y343" s="5"/>
      <c r="Z343" s="5"/>
      <c r="AA343" s="5"/>
    </row>
    <row r="344" spans="1:27" s="32" customFormat="1" ht="75" customHeight="1" x14ac:dyDescent="0.2">
      <c r="A344" s="5"/>
      <c r="B344" s="15"/>
      <c r="C344" s="16"/>
      <c r="D344" s="15"/>
      <c r="E344" s="48"/>
      <c r="F344" s="23"/>
      <c r="G344" s="23"/>
      <c r="H344" s="18" t="str">
        <f t="shared" si="22"/>
        <v>-</v>
      </c>
      <c r="I344" s="20"/>
      <c r="J344" s="20"/>
      <c r="K344" s="20"/>
      <c r="L344" s="20"/>
      <c r="M344" s="21">
        <v>0</v>
      </c>
      <c r="N344" s="22"/>
      <c r="O344" s="90"/>
      <c r="P344" s="20"/>
      <c r="Q344" s="18" t="str">
        <f t="shared" si="21"/>
        <v>-</v>
      </c>
      <c r="R344" s="26"/>
      <c r="S344" s="5"/>
      <c r="T344" s="5"/>
      <c r="U344" s="5"/>
      <c r="V344" s="5"/>
      <c r="W344" s="5"/>
      <c r="X344" s="5"/>
      <c r="Y344" s="5"/>
      <c r="Z344" s="5"/>
      <c r="AA344" s="5"/>
    </row>
    <row r="345" spans="1:27" s="32" customFormat="1" ht="75" customHeight="1" x14ac:dyDescent="0.2">
      <c r="A345" s="5"/>
      <c r="B345" s="15"/>
      <c r="C345" s="16"/>
      <c r="D345" s="15"/>
      <c r="E345" s="48"/>
      <c r="F345" s="23"/>
      <c r="G345" s="23"/>
      <c r="H345" s="18" t="str">
        <f t="shared" si="22"/>
        <v>-</v>
      </c>
      <c r="I345" s="20"/>
      <c r="J345" s="20"/>
      <c r="K345" s="20"/>
      <c r="L345" s="20"/>
      <c r="M345" s="21">
        <v>0</v>
      </c>
      <c r="N345" s="22"/>
      <c r="O345" s="90"/>
      <c r="P345" s="20"/>
      <c r="Q345" s="18" t="str">
        <f t="shared" si="21"/>
        <v>-</v>
      </c>
      <c r="R345" s="26"/>
      <c r="S345" s="5"/>
      <c r="T345" s="5"/>
      <c r="U345" s="5"/>
      <c r="V345" s="5"/>
      <c r="W345" s="5"/>
      <c r="X345" s="5"/>
      <c r="Y345" s="5"/>
      <c r="Z345" s="5"/>
      <c r="AA345" s="5"/>
    </row>
    <row r="346" spans="1:27" s="32" customFormat="1" ht="75" customHeight="1" x14ac:dyDescent="0.2">
      <c r="A346" s="5"/>
      <c r="B346" s="15"/>
      <c r="C346" s="16"/>
      <c r="D346" s="15"/>
      <c r="E346" s="24"/>
      <c r="F346" s="23"/>
      <c r="G346" s="23"/>
      <c r="H346" s="18" t="str">
        <f t="shared" si="22"/>
        <v>-</v>
      </c>
      <c r="I346" s="20"/>
      <c r="J346" s="20"/>
      <c r="K346" s="20"/>
      <c r="L346" s="20"/>
      <c r="M346" s="21" t="str">
        <f>IF(ISERROR(G346/F346),"-",IF(AND((G346/(J346*L346))/(F346/(I346*K346))*100&gt;=0,(G346/(J346*L346))/(F346/(I346*K346))*100&lt;=120),(G346/(J346*L346))/(F346/(I346*K346))*100*(I346/SUM($I$11:$I$369)),100*(I346/SUM($I$11:$I$369))))</f>
        <v>-</v>
      </c>
      <c r="N346" s="22"/>
      <c r="O346" s="90"/>
      <c r="P346" s="20"/>
      <c r="Q346" s="18" t="str">
        <f t="shared" si="21"/>
        <v>-</v>
      </c>
      <c r="R346" s="26"/>
      <c r="S346" s="5"/>
      <c r="T346" s="5"/>
      <c r="U346" s="5"/>
      <c r="V346" s="5"/>
      <c r="W346" s="5"/>
      <c r="X346" s="5"/>
      <c r="Y346" s="5"/>
      <c r="Z346" s="5"/>
      <c r="AA346" s="5"/>
    </row>
    <row r="347" spans="1:27" s="32" customFormat="1" ht="75" customHeight="1" x14ac:dyDescent="0.2">
      <c r="A347" s="5"/>
      <c r="B347" s="15"/>
      <c r="C347" s="16"/>
      <c r="D347" s="15"/>
      <c r="E347" s="24"/>
      <c r="F347" s="23"/>
      <c r="G347" s="23"/>
      <c r="H347" s="18" t="str">
        <f t="shared" si="22"/>
        <v>-</v>
      </c>
      <c r="I347" s="20"/>
      <c r="J347" s="20"/>
      <c r="K347" s="20"/>
      <c r="L347" s="20"/>
      <c r="M347" s="21">
        <v>0</v>
      </c>
      <c r="N347" s="22"/>
      <c r="O347" s="90"/>
      <c r="P347" s="20"/>
      <c r="Q347" s="18" t="str">
        <f t="shared" si="21"/>
        <v>-</v>
      </c>
      <c r="R347" s="26"/>
      <c r="S347" s="5"/>
      <c r="T347" s="5"/>
      <c r="U347" s="5"/>
      <c r="V347" s="5"/>
      <c r="W347" s="5"/>
      <c r="X347" s="5"/>
      <c r="Y347" s="5"/>
      <c r="Z347" s="5"/>
      <c r="AA347" s="5"/>
    </row>
    <row r="348" spans="1:27" s="32" customFormat="1" ht="75" customHeight="1" x14ac:dyDescent="0.2">
      <c r="A348" s="5"/>
      <c r="B348" s="15"/>
      <c r="C348" s="16"/>
      <c r="D348" s="15"/>
      <c r="E348" s="24"/>
      <c r="F348" s="23"/>
      <c r="G348" s="23"/>
      <c r="H348" s="18" t="str">
        <f t="shared" si="22"/>
        <v>-</v>
      </c>
      <c r="I348" s="20"/>
      <c r="J348" s="20"/>
      <c r="K348" s="20"/>
      <c r="L348" s="20"/>
      <c r="M348" s="21">
        <v>0</v>
      </c>
      <c r="N348" s="22"/>
      <c r="O348" s="90"/>
      <c r="P348" s="20"/>
      <c r="Q348" s="18" t="str">
        <f t="shared" si="21"/>
        <v>-</v>
      </c>
      <c r="R348" s="26"/>
      <c r="S348" s="5"/>
      <c r="T348" s="5"/>
      <c r="U348" s="5"/>
      <c r="V348" s="5"/>
      <c r="W348" s="5"/>
      <c r="X348" s="5"/>
      <c r="Y348" s="5"/>
      <c r="Z348" s="5"/>
      <c r="AA348" s="5"/>
    </row>
    <row r="349" spans="1:27" s="32" customFormat="1" ht="75" customHeight="1" x14ac:dyDescent="0.2">
      <c r="A349" s="5"/>
      <c r="B349" s="15"/>
      <c r="C349" s="16"/>
      <c r="D349" s="15"/>
      <c r="E349" s="24"/>
      <c r="F349" s="23"/>
      <c r="G349" s="23"/>
      <c r="H349" s="18" t="str">
        <f t="shared" si="22"/>
        <v>-</v>
      </c>
      <c r="I349" s="20"/>
      <c r="J349" s="20"/>
      <c r="K349" s="20"/>
      <c r="L349" s="20"/>
      <c r="M349" s="21">
        <v>0</v>
      </c>
      <c r="N349" s="22"/>
      <c r="O349" s="90"/>
      <c r="P349" s="20"/>
      <c r="Q349" s="18" t="str">
        <f t="shared" si="21"/>
        <v>-</v>
      </c>
      <c r="R349" s="26"/>
      <c r="S349" s="5"/>
      <c r="T349" s="5"/>
      <c r="U349" s="5"/>
      <c r="V349" s="5"/>
      <c r="W349" s="5"/>
      <c r="X349" s="5"/>
      <c r="Y349" s="5"/>
      <c r="Z349" s="5"/>
      <c r="AA349" s="5"/>
    </row>
    <row r="350" spans="1:27" s="32" customFormat="1" ht="75" customHeight="1" x14ac:dyDescent="0.2">
      <c r="A350" s="5"/>
      <c r="B350" s="15"/>
      <c r="C350" s="16"/>
      <c r="D350" s="15"/>
      <c r="E350" s="24"/>
      <c r="F350" s="23"/>
      <c r="G350" s="23"/>
      <c r="H350" s="18" t="str">
        <f t="shared" si="22"/>
        <v>-</v>
      </c>
      <c r="I350" s="20"/>
      <c r="J350" s="20"/>
      <c r="K350" s="20"/>
      <c r="L350" s="20"/>
      <c r="M350" s="21">
        <v>0</v>
      </c>
      <c r="N350" s="22"/>
      <c r="O350" s="90"/>
      <c r="P350" s="20"/>
      <c r="Q350" s="18" t="str">
        <f t="shared" si="21"/>
        <v>-</v>
      </c>
      <c r="R350" s="26"/>
      <c r="S350" s="5"/>
      <c r="T350" s="5"/>
      <c r="U350" s="5"/>
      <c r="V350" s="5"/>
      <c r="W350" s="5"/>
      <c r="X350" s="5"/>
      <c r="Y350" s="5"/>
      <c r="Z350" s="5"/>
      <c r="AA350" s="5"/>
    </row>
    <row r="351" spans="1:27" s="12" customFormat="1" ht="75" customHeight="1" x14ac:dyDescent="0.2">
      <c r="A351" s="5"/>
      <c r="B351" s="15"/>
      <c r="C351" s="16"/>
      <c r="D351" s="15"/>
      <c r="E351" s="24"/>
      <c r="F351" s="23"/>
      <c r="G351" s="23"/>
      <c r="H351" s="18" t="str">
        <f t="shared" si="22"/>
        <v>-</v>
      </c>
      <c r="I351" s="20"/>
      <c r="J351" s="20"/>
      <c r="K351" s="20"/>
      <c r="L351" s="20"/>
      <c r="M351" s="21">
        <v>0</v>
      </c>
      <c r="N351" s="22"/>
      <c r="O351" s="90"/>
      <c r="P351" s="20"/>
      <c r="Q351" s="18" t="str">
        <f t="shared" si="21"/>
        <v>-</v>
      </c>
      <c r="R351" s="26"/>
      <c r="S351" s="5"/>
      <c r="T351" s="5"/>
      <c r="U351" s="5"/>
      <c r="V351" s="5"/>
      <c r="W351" s="5"/>
      <c r="X351" s="5"/>
      <c r="Y351" s="5"/>
      <c r="Z351" s="5"/>
      <c r="AA351" s="5"/>
    </row>
    <row r="352" spans="1:27" s="12" customFormat="1" ht="75" customHeight="1" x14ac:dyDescent="0.2">
      <c r="A352" s="5"/>
      <c r="B352" s="15"/>
      <c r="C352" s="16"/>
      <c r="D352" s="15"/>
      <c r="E352" s="24"/>
      <c r="F352" s="23"/>
      <c r="G352" s="23"/>
      <c r="H352" s="18" t="str">
        <f t="shared" si="22"/>
        <v>-</v>
      </c>
      <c r="I352" s="20"/>
      <c r="J352" s="20"/>
      <c r="K352" s="20"/>
      <c r="L352" s="20"/>
      <c r="M352" s="21" t="str">
        <f>IF(ISERROR(G352/F352),"-",IF(AND((G352/(J352*L352))/(F352/(I352*K352))*100&gt;=0,(G352/(J352*L352))/(F352/(I352*K352))*100&lt;=120),(G352/(J352*L352))/(F352/(I352*K352))*100*(I352/SUM($I$11:$I$369)),100*(I352/SUM($I$11:$I$369))))</f>
        <v>-</v>
      </c>
      <c r="N352" s="22"/>
      <c r="O352" s="90"/>
      <c r="P352" s="20"/>
      <c r="Q352" s="18" t="str">
        <f t="shared" si="21"/>
        <v>-</v>
      </c>
      <c r="R352" s="26"/>
      <c r="S352" s="5"/>
      <c r="T352" s="5"/>
      <c r="U352" s="5"/>
      <c r="V352" s="5"/>
      <c r="W352" s="5"/>
      <c r="X352" s="5"/>
      <c r="Y352" s="5"/>
      <c r="Z352" s="5"/>
      <c r="AA352" s="5"/>
    </row>
    <row r="353" spans="1:27" s="12" customFormat="1" ht="75" customHeight="1" x14ac:dyDescent="0.2">
      <c r="A353" s="5"/>
      <c r="B353" s="15"/>
      <c r="C353" s="16"/>
      <c r="D353" s="15"/>
      <c r="E353" s="24"/>
      <c r="F353" s="23"/>
      <c r="G353" s="23"/>
      <c r="H353" s="18" t="str">
        <f t="shared" si="22"/>
        <v>-</v>
      </c>
      <c r="I353" s="20"/>
      <c r="J353" s="20"/>
      <c r="K353" s="20"/>
      <c r="L353" s="20"/>
      <c r="M353" s="21">
        <v>0</v>
      </c>
      <c r="N353" s="22"/>
      <c r="O353" s="90"/>
      <c r="P353" s="20"/>
      <c r="Q353" s="18" t="str">
        <f t="shared" si="21"/>
        <v>-</v>
      </c>
      <c r="R353" s="26"/>
      <c r="S353" s="5"/>
      <c r="T353" s="5"/>
      <c r="U353" s="5"/>
      <c r="V353" s="5"/>
      <c r="W353" s="5"/>
      <c r="X353" s="5"/>
      <c r="Y353" s="5"/>
      <c r="Z353" s="5"/>
      <c r="AA353" s="5"/>
    </row>
    <row r="354" spans="1:27" s="12" customFormat="1" ht="75" customHeight="1" x14ac:dyDescent="0.2">
      <c r="A354" s="5"/>
      <c r="B354" s="15"/>
      <c r="C354" s="16"/>
      <c r="D354" s="15"/>
      <c r="E354" s="49"/>
      <c r="F354" s="23"/>
      <c r="G354" s="23"/>
      <c r="H354" s="18" t="str">
        <f t="shared" si="22"/>
        <v>-</v>
      </c>
      <c r="I354" s="20"/>
      <c r="J354" s="20"/>
      <c r="K354" s="20"/>
      <c r="L354" s="20"/>
      <c r="M354" s="21">
        <v>0</v>
      </c>
      <c r="N354" s="22"/>
      <c r="O354" s="90"/>
      <c r="P354" s="20"/>
      <c r="Q354" s="18" t="str">
        <f t="shared" si="21"/>
        <v>-</v>
      </c>
      <c r="R354" s="26"/>
      <c r="S354" s="5"/>
      <c r="T354" s="5"/>
      <c r="U354" s="5"/>
      <c r="V354" s="5"/>
      <c r="W354" s="5"/>
      <c r="X354" s="5"/>
      <c r="Y354" s="5"/>
      <c r="Z354" s="5"/>
      <c r="AA354" s="5"/>
    </row>
    <row r="355" spans="1:27" s="12" customFormat="1" ht="75" customHeight="1" x14ac:dyDescent="0.2">
      <c r="A355" s="5"/>
      <c r="B355" s="15"/>
      <c r="C355" s="16"/>
      <c r="D355" s="15"/>
      <c r="E355" s="49"/>
      <c r="F355" s="23"/>
      <c r="G355" s="23"/>
      <c r="H355" s="18" t="str">
        <f t="shared" si="22"/>
        <v>-</v>
      </c>
      <c r="I355" s="20"/>
      <c r="J355" s="20"/>
      <c r="K355" s="20"/>
      <c r="L355" s="20"/>
      <c r="M355" s="21">
        <v>0</v>
      </c>
      <c r="N355" s="22"/>
      <c r="O355" s="90"/>
      <c r="P355" s="20"/>
      <c r="Q355" s="18" t="str">
        <f t="shared" si="21"/>
        <v>-</v>
      </c>
      <c r="R355" s="26"/>
      <c r="S355" s="5"/>
      <c r="T355" s="5"/>
      <c r="U355" s="5"/>
      <c r="V355" s="5"/>
      <c r="W355" s="5"/>
      <c r="X355" s="5"/>
      <c r="Y355" s="5"/>
      <c r="Z355" s="5"/>
      <c r="AA355" s="5"/>
    </row>
    <row r="356" spans="1:27" s="12" customFormat="1" ht="75" customHeight="1" x14ac:dyDescent="0.2">
      <c r="A356" s="5"/>
      <c r="B356" s="15"/>
      <c r="C356" s="16"/>
      <c r="D356" s="15"/>
      <c r="E356" s="50"/>
      <c r="F356" s="23"/>
      <c r="G356" s="23"/>
      <c r="H356" s="18" t="str">
        <f t="shared" si="22"/>
        <v>-</v>
      </c>
      <c r="I356" s="20"/>
      <c r="J356" s="33"/>
      <c r="K356" s="20"/>
      <c r="L356" s="20"/>
      <c r="M356" s="21">
        <v>0</v>
      </c>
      <c r="N356" s="22"/>
      <c r="O356" s="90"/>
      <c r="P356" s="20"/>
      <c r="Q356" s="18" t="str">
        <f t="shared" si="21"/>
        <v>-</v>
      </c>
      <c r="R356" s="20"/>
      <c r="S356" s="5"/>
      <c r="T356" s="5"/>
      <c r="U356" s="5"/>
      <c r="V356" s="5"/>
      <c r="W356" s="5"/>
      <c r="X356" s="5"/>
      <c r="Y356" s="5"/>
      <c r="Z356" s="5"/>
      <c r="AA356" s="5"/>
    </row>
    <row r="357" spans="1:27" s="12" customFormat="1" ht="75" customHeight="1" x14ac:dyDescent="0.2">
      <c r="A357" s="5"/>
      <c r="B357" s="15"/>
      <c r="C357" s="16"/>
      <c r="D357" s="15"/>
      <c r="E357" s="50"/>
      <c r="F357" s="23"/>
      <c r="G357" s="23"/>
      <c r="H357" s="18" t="str">
        <f t="shared" si="22"/>
        <v>-</v>
      </c>
      <c r="I357" s="20"/>
      <c r="J357" s="20"/>
      <c r="K357" s="20"/>
      <c r="L357" s="20"/>
      <c r="M357" s="21">
        <v>0</v>
      </c>
      <c r="N357" s="22"/>
      <c r="O357" s="90"/>
      <c r="P357" s="20"/>
      <c r="Q357" s="18" t="str">
        <f t="shared" si="21"/>
        <v>-</v>
      </c>
      <c r="R357" s="20"/>
      <c r="S357" s="5"/>
      <c r="T357" s="5"/>
      <c r="U357" s="5"/>
      <c r="V357" s="5"/>
      <c r="W357" s="5"/>
      <c r="X357" s="5"/>
      <c r="Y357" s="5"/>
      <c r="Z357" s="5"/>
      <c r="AA357" s="5"/>
    </row>
    <row r="358" spans="1:27" s="12" customFormat="1" ht="75" customHeight="1" x14ac:dyDescent="0.2">
      <c r="A358" s="5"/>
      <c r="B358" s="15"/>
      <c r="C358" s="16"/>
      <c r="D358" s="15"/>
      <c r="E358" s="17"/>
      <c r="F358" s="23"/>
      <c r="G358" s="23"/>
      <c r="H358" s="18" t="str">
        <f t="shared" si="22"/>
        <v>-</v>
      </c>
      <c r="I358" s="20"/>
      <c r="J358" s="20"/>
      <c r="K358" s="20"/>
      <c r="L358" s="20"/>
      <c r="M358" s="21" t="str">
        <f t="shared" ref="M358:M398" si="23">IF(ISERROR(G358/F358),"-",IF(AND((G358/(J358*L358))/(F358/(I358*K358))*100&gt;=0,(G358/(J358*L358))/(F358/(I358*K358))*100&lt;=120),(G358/(J358*L358))/(F358/(I358*K358))*100*(I358/SUM($I$11:$I$369)),100*(I358/SUM($I$11:$I$369))))</f>
        <v>-</v>
      </c>
      <c r="N358" s="22"/>
      <c r="O358" s="90"/>
      <c r="P358" s="20"/>
      <c r="Q358" s="18" t="str">
        <f t="shared" si="21"/>
        <v>-</v>
      </c>
      <c r="R358" s="20"/>
      <c r="S358" s="5"/>
      <c r="T358" s="5"/>
      <c r="U358" s="5"/>
      <c r="V358" s="5"/>
      <c r="W358" s="5"/>
      <c r="X358" s="5"/>
      <c r="Y358" s="5"/>
      <c r="Z358" s="5"/>
      <c r="AA358" s="5"/>
    </row>
    <row r="359" spans="1:27" s="12" customFormat="1" ht="75" customHeight="1" x14ac:dyDescent="0.2">
      <c r="A359" s="5"/>
      <c r="B359" s="15"/>
      <c r="C359" s="16"/>
      <c r="D359" s="15"/>
      <c r="E359" s="17"/>
      <c r="F359" s="23"/>
      <c r="G359" s="23"/>
      <c r="H359" s="18" t="str">
        <f t="shared" si="22"/>
        <v>-</v>
      </c>
      <c r="I359" s="20"/>
      <c r="J359" s="20"/>
      <c r="K359" s="20"/>
      <c r="L359" s="20"/>
      <c r="M359" s="21" t="str">
        <f t="shared" si="23"/>
        <v>-</v>
      </c>
      <c r="N359" s="22"/>
      <c r="O359" s="90"/>
      <c r="P359" s="20"/>
      <c r="Q359" s="18" t="str">
        <f t="shared" si="21"/>
        <v>-</v>
      </c>
      <c r="R359" s="20"/>
      <c r="S359" s="5"/>
      <c r="T359" s="5"/>
      <c r="U359" s="5"/>
      <c r="V359" s="5"/>
      <c r="W359" s="5"/>
      <c r="X359" s="5"/>
      <c r="Y359" s="5"/>
      <c r="Z359" s="5"/>
      <c r="AA359" s="5"/>
    </row>
    <row r="360" spans="1:27" s="12" customFormat="1" ht="75" customHeight="1" x14ac:dyDescent="0.2">
      <c r="A360" s="5"/>
      <c r="B360" s="15"/>
      <c r="C360" s="16"/>
      <c r="D360" s="15"/>
      <c r="E360" s="17"/>
      <c r="F360" s="23"/>
      <c r="G360" s="23"/>
      <c r="H360" s="18" t="str">
        <f t="shared" si="22"/>
        <v>-</v>
      </c>
      <c r="I360" s="20"/>
      <c r="J360" s="20"/>
      <c r="K360" s="20"/>
      <c r="L360" s="20"/>
      <c r="M360" s="21" t="str">
        <f t="shared" si="23"/>
        <v>-</v>
      </c>
      <c r="N360" s="22"/>
      <c r="O360" s="90"/>
      <c r="P360" s="20"/>
      <c r="Q360" s="18" t="str">
        <f t="shared" si="21"/>
        <v>-</v>
      </c>
      <c r="R360" s="20"/>
      <c r="S360" s="5"/>
      <c r="T360" s="5"/>
      <c r="U360" s="5"/>
      <c r="V360" s="5"/>
      <c r="W360" s="5"/>
      <c r="X360" s="5"/>
      <c r="Y360" s="5"/>
      <c r="Z360" s="5"/>
      <c r="AA360" s="5"/>
    </row>
    <row r="361" spans="1:27" s="12" customFormat="1" ht="75" customHeight="1" x14ac:dyDescent="0.2">
      <c r="A361" s="5"/>
      <c r="B361" s="15"/>
      <c r="C361" s="16"/>
      <c r="D361" s="15"/>
      <c r="E361" s="17"/>
      <c r="F361" s="23"/>
      <c r="G361" s="23"/>
      <c r="H361" s="18" t="str">
        <f t="shared" si="22"/>
        <v>-</v>
      </c>
      <c r="I361" s="20"/>
      <c r="J361" s="20"/>
      <c r="K361" s="20"/>
      <c r="L361" s="20"/>
      <c r="M361" s="21" t="str">
        <f t="shared" si="23"/>
        <v>-</v>
      </c>
      <c r="N361" s="22"/>
      <c r="O361" s="90"/>
      <c r="P361" s="20"/>
      <c r="Q361" s="18" t="str">
        <f t="shared" si="21"/>
        <v>-</v>
      </c>
      <c r="R361" s="20"/>
      <c r="S361" s="5"/>
      <c r="T361" s="5"/>
      <c r="U361" s="5"/>
      <c r="V361" s="5"/>
      <c r="W361" s="5"/>
      <c r="X361" s="5"/>
      <c r="Y361" s="5"/>
      <c r="Z361" s="5"/>
      <c r="AA361" s="5"/>
    </row>
    <row r="362" spans="1:27" s="12" customFormat="1" ht="75" customHeight="1" x14ac:dyDescent="0.2">
      <c r="A362" s="5"/>
      <c r="B362" s="15"/>
      <c r="C362" s="16"/>
      <c r="D362" s="15"/>
      <c r="E362" s="17"/>
      <c r="F362" s="23"/>
      <c r="G362" s="23"/>
      <c r="H362" s="18" t="str">
        <f t="shared" si="22"/>
        <v>-</v>
      </c>
      <c r="I362" s="20"/>
      <c r="J362" s="20"/>
      <c r="K362" s="20"/>
      <c r="L362" s="20"/>
      <c r="M362" s="21" t="str">
        <f t="shared" si="23"/>
        <v>-</v>
      </c>
      <c r="N362" s="22"/>
      <c r="O362" s="90"/>
      <c r="P362" s="20"/>
      <c r="Q362" s="18" t="str">
        <f t="shared" si="21"/>
        <v>-</v>
      </c>
      <c r="R362" s="20"/>
      <c r="S362" s="5"/>
      <c r="T362" s="5"/>
      <c r="U362" s="5"/>
      <c r="V362" s="5"/>
      <c r="W362" s="5"/>
      <c r="X362" s="5"/>
      <c r="Y362" s="5"/>
      <c r="Z362" s="5"/>
      <c r="AA362" s="5"/>
    </row>
    <row r="363" spans="1:27" s="12" customFormat="1" ht="75" customHeight="1" x14ac:dyDescent="0.2">
      <c r="A363" s="5"/>
      <c r="B363" s="15"/>
      <c r="C363" s="16"/>
      <c r="D363" s="15"/>
      <c r="E363" s="17"/>
      <c r="F363" s="23"/>
      <c r="G363" s="23"/>
      <c r="H363" s="18" t="str">
        <f t="shared" si="22"/>
        <v>-</v>
      </c>
      <c r="I363" s="20"/>
      <c r="J363" s="20"/>
      <c r="K363" s="20"/>
      <c r="L363" s="20"/>
      <c r="M363" s="21" t="str">
        <f t="shared" si="23"/>
        <v>-</v>
      </c>
      <c r="N363" s="22"/>
      <c r="O363" s="90"/>
      <c r="P363" s="20"/>
      <c r="Q363" s="18" t="str">
        <f t="shared" si="21"/>
        <v>-</v>
      </c>
      <c r="R363" s="20"/>
      <c r="S363" s="5"/>
      <c r="T363" s="5"/>
      <c r="U363" s="5"/>
      <c r="V363" s="5"/>
      <c r="W363" s="5"/>
      <c r="X363" s="5"/>
      <c r="Y363" s="5"/>
      <c r="Z363" s="5"/>
      <c r="AA363" s="5"/>
    </row>
    <row r="364" spans="1:27" s="12" customFormat="1" ht="75" customHeight="1" x14ac:dyDescent="0.2">
      <c r="A364" s="5"/>
      <c r="B364" s="15"/>
      <c r="C364" s="16"/>
      <c r="D364" s="15"/>
      <c r="E364" s="51"/>
      <c r="F364" s="23"/>
      <c r="G364" s="23"/>
      <c r="H364" s="18" t="str">
        <f t="shared" si="22"/>
        <v>-</v>
      </c>
      <c r="I364" s="20"/>
      <c r="J364" s="20"/>
      <c r="K364" s="20"/>
      <c r="L364" s="20"/>
      <c r="M364" s="21" t="str">
        <f t="shared" si="23"/>
        <v>-</v>
      </c>
      <c r="N364" s="22"/>
      <c r="O364" s="90"/>
      <c r="P364" s="20"/>
      <c r="Q364" s="18" t="str">
        <f t="shared" si="21"/>
        <v>-</v>
      </c>
      <c r="R364" s="20"/>
      <c r="S364" s="5"/>
      <c r="T364" s="5"/>
      <c r="U364" s="5"/>
      <c r="V364" s="5"/>
      <c r="W364" s="5"/>
      <c r="X364" s="5"/>
      <c r="Y364" s="5"/>
      <c r="Z364" s="5"/>
      <c r="AA364" s="5"/>
    </row>
    <row r="365" spans="1:27" s="12" customFormat="1" ht="75" customHeight="1" x14ac:dyDescent="0.2">
      <c r="A365" s="5"/>
      <c r="B365" s="15"/>
      <c r="C365" s="16"/>
      <c r="D365" s="15"/>
      <c r="E365" s="52"/>
      <c r="F365" s="23"/>
      <c r="G365" s="23"/>
      <c r="H365" s="18" t="str">
        <f t="shared" si="22"/>
        <v>-</v>
      </c>
      <c r="I365" s="20"/>
      <c r="J365" s="20"/>
      <c r="K365" s="20"/>
      <c r="L365" s="20"/>
      <c r="M365" s="21" t="str">
        <f t="shared" si="23"/>
        <v>-</v>
      </c>
      <c r="N365" s="22"/>
      <c r="O365" s="90"/>
      <c r="P365" s="20"/>
      <c r="Q365" s="18" t="str">
        <f t="shared" si="21"/>
        <v>-</v>
      </c>
      <c r="R365" s="20"/>
      <c r="S365" s="5"/>
      <c r="T365" s="5"/>
      <c r="U365" s="5"/>
      <c r="V365" s="5"/>
      <c r="W365" s="5"/>
      <c r="X365" s="5"/>
      <c r="Y365" s="5"/>
      <c r="Z365" s="5"/>
      <c r="AA365" s="5"/>
    </row>
    <row r="366" spans="1:27" s="12" customFormat="1" ht="75" customHeight="1" x14ac:dyDescent="0.2">
      <c r="A366" s="5"/>
      <c r="B366" s="15"/>
      <c r="C366" s="16"/>
      <c r="D366" s="15"/>
      <c r="E366" s="52"/>
      <c r="F366" s="23"/>
      <c r="G366" s="23"/>
      <c r="H366" s="18" t="str">
        <f t="shared" si="22"/>
        <v>-</v>
      </c>
      <c r="I366" s="20"/>
      <c r="J366" s="20"/>
      <c r="K366" s="20"/>
      <c r="L366" s="20"/>
      <c r="M366" s="21" t="str">
        <f t="shared" si="23"/>
        <v>-</v>
      </c>
      <c r="N366" s="22"/>
      <c r="O366" s="90"/>
      <c r="P366" s="20"/>
      <c r="Q366" s="18" t="str">
        <f t="shared" si="21"/>
        <v>-</v>
      </c>
      <c r="R366" s="20"/>
      <c r="S366" s="5"/>
      <c r="T366" s="5"/>
      <c r="U366" s="5"/>
      <c r="V366" s="5"/>
      <c r="W366" s="5"/>
      <c r="X366" s="5"/>
      <c r="Y366" s="5"/>
      <c r="Z366" s="5"/>
      <c r="AA366" s="5"/>
    </row>
    <row r="367" spans="1:27" s="12" customFormat="1" ht="75" customHeight="1" x14ac:dyDescent="0.2">
      <c r="A367" s="5"/>
      <c r="B367" s="15"/>
      <c r="C367" s="16"/>
      <c r="D367" s="15"/>
      <c r="E367" s="52"/>
      <c r="F367" s="23"/>
      <c r="G367" s="23"/>
      <c r="H367" s="18" t="str">
        <f t="shared" si="22"/>
        <v>-</v>
      </c>
      <c r="I367" s="20"/>
      <c r="J367" s="20"/>
      <c r="K367" s="20"/>
      <c r="L367" s="20"/>
      <c r="M367" s="21" t="str">
        <f t="shared" si="23"/>
        <v>-</v>
      </c>
      <c r="N367" s="22"/>
      <c r="O367" s="90"/>
      <c r="P367" s="20"/>
      <c r="Q367" s="18" t="str">
        <f t="shared" si="21"/>
        <v>-</v>
      </c>
      <c r="R367" s="20"/>
      <c r="S367" s="5"/>
      <c r="T367" s="5"/>
      <c r="U367" s="5"/>
      <c r="V367" s="5"/>
      <c r="W367" s="5"/>
      <c r="X367" s="5"/>
      <c r="Y367" s="5"/>
      <c r="Z367" s="5"/>
      <c r="AA367" s="5"/>
    </row>
    <row r="368" spans="1:27" s="12" customFormat="1" ht="75" customHeight="1" x14ac:dyDescent="0.2">
      <c r="A368" s="5"/>
      <c r="B368" s="15"/>
      <c r="C368" s="16"/>
      <c r="D368" s="15"/>
      <c r="E368" s="52"/>
      <c r="F368" s="23"/>
      <c r="G368" s="23"/>
      <c r="H368" s="18" t="str">
        <f t="shared" si="22"/>
        <v>-</v>
      </c>
      <c r="I368" s="20"/>
      <c r="J368" s="20"/>
      <c r="K368" s="20"/>
      <c r="L368" s="20"/>
      <c r="M368" s="21" t="str">
        <f t="shared" si="23"/>
        <v>-</v>
      </c>
      <c r="N368" s="22"/>
      <c r="O368" s="90"/>
      <c r="P368" s="20"/>
      <c r="Q368" s="18" t="str">
        <f t="shared" si="21"/>
        <v>-</v>
      </c>
      <c r="R368" s="20"/>
      <c r="S368" s="5"/>
      <c r="T368" s="5"/>
      <c r="U368" s="5"/>
      <c r="V368" s="5"/>
      <c r="W368" s="5"/>
      <c r="X368" s="5"/>
      <c r="Y368" s="5"/>
      <c r="Z368" s="5"/>
      <c r="AA368" s="5"/>
    </row>
    <row r="369" spans="1:27" s="12" customFormat="1" ht="75" customHeight="1" x14ac:dyDescent="0.2">
      <c r="A369" s="5"/>
      <c r="B369" s="15"/>
      <c r="C369" s="16"/>
      <c r="D369" s="15"/>
      <c r="E369" s="52"/>
      <c r="F369" s="23"/>
      <c r="G369" s="23"/>
      <c r="H369" s="18" t="str">
        <f t="shared" si="22"/>
        <v>-</v>
      </c>
      <c r="I369" s="20"/>
      <c r="J369" s="20"/>
      <c r="K369" s="20"/>
      <c r="L369" s="20"/>
      <c r="M369" s="21" t="str">
        <f t="shared" si="23"/>
        <v>-</v>
      </c>
      <c r="N369" s="22"/>
      <c r="O369" s="90"/>
      <c r="P369" s="20"/>
      <c r="Q369" s="18" t="str">
        <f t="shared" si="21"/>
        <v>-</v>
      </c>
      <c r="R369" s="20"/>
      <c r="S369" s="5"/>
      <c r="T369" s="5"/>
      <c r="U369" s="5"/>
      <c r="V369" s="5"/>
      <c r="W369" s="5"/>
      <c r="X369" s="5"/>
      <c r="Y369" s="5"/>
      <c r="Z369" s="5"/>
      <c r="AA369" s="5"/>
    </row>
    <row r="370" spans="1:27" ht="75" customHeight="1" x14ac:dyDescent="0.2">
      <c r="B370" s="15"/>
      <c r="C370" s="16"/>
      <c r="D370" s="15"/>
      <c r="E370" s="52"/>
      <c r="F370" s="23"/>
      <c r="G370" s="23"/>
      <c r="H370" s="23"/>
      <c r="I370" s="20"/>
      <c r="J370" s="20"/>
      <c r="K370" s="20"/>
      <c r="L370" s="20"/>
      <c r="M370" s="21" t="str">
        <f t="shared" si="23"/>
        <v>-</v>
      </c>
      <c r="N370" s="20"/>
      <c r="O370" s="90"/>
      <c r="P370" s="20"/>
      <c r="Q370" s="20"/>
      <c r="R370" s="20"/>
    </row>
    <row r="371" spans="1:27" ht="75" customHeight="1" x14ac:dyDescent="0.2">
      <c r="B371" s="15"/>
      <c r="C371" s="16"/>
      <c r="D371" s="15"/>
      <c r="E371" s="52"/>
      <c r="F371" s="23"/>
      <c r="G371" s="23"/>
      <c r="H371" s="23"/>
      <c r="I371" s="20"/>
      <c r="J371" s="20"/>
      <c r="K371" s="20"/>
      <c r="L371" s="20"/>
      <c r="M371" s="21" t="str">
        <f t="shared" si="23"/>
        <v>-</v>
      </c>
      <c r="N371" s="20"/>
      <c r="O371" s="90"/>
      <c r="P371" s="20"/>
      <c r="Q371" s="20"/>
      <c r="R371" s="20"/>
    </row>
    <row r="372" spans="1:27" ht="75" customHeight="1" x14ac:dyDescent="0.2">
      <c r="B372" s="15"/>
      <c r="C372" s="16"/>
      <c r="D372" s="15"/>
      <c r="E372" s="52"/>
      <c r="F372" s="23"/>
      <c r="G372" s="23"/>
      <c r="H372" s="23"/>
      <c r="I372" s="20"/>
      <c r="J372" s="20"/>
      <c r="K372" s="20"/>
      <c r="L372" s="20"/>
      <c r="M372" s="21" t="str">
        <f t="shared" si="23"/>
        <v>-</v>
      </c>
      <c r="N372" s="20"/>
      <c r="O372" s="90"/>
      <c r="P372" s="20"/>
      <c r="Q372" s="20"/>
      <c r="R372" s="20"/>
    </row>
    <row r="373" spans="1:27" ht="75" customHeight="1" x14ac:dyDescent="0.2">
      <c r="B373" s="15"/>
      <c r="C373" s="16"/>
      <c r="D373" s="15"/>
      <c r="E373" s="52"/>
      <c r="F373" s="23"/>
      <c r="G373" s="23"/>
      <c r="H373" s="23"/>
      <c r="I373" s="20"/>
      <c r="J373" s="20"/>
      <c r="K373" s="20"/>
      <c r="L373" s="20"/>
      <c r="M373" s="21" t="str">
        <f t="shared" si="23"/>
        <v>-</v>
      </c>
      <c r="N373" s="20"/>
      <c r="O373" s="90"/>
      <c r="P373" s="20"/>
      <c r="Q373" s="20"/>
      <c r="R373" s="20"/>
    </row>
    <row r="374" spans="1:27" ht="75" customHeight="1" x14ac:dyDescent="0.2">
      <c r="B374" s="15"/>
      <c r="C374" s="16"/>
      <c r="D374" s="15"/>
      <c r="E374" s="53"/>
      <c r="F374" s="23"/>
      <c r="G374" s="23"/>
      <c r="H374" s="23"/>
      <c r="I374" s="20"/>
      <c r="J374" s="20"/>
      <c r="K374" s="20"/>
      <c r="L374" s="20"/>
      <c r="M374" s="21" t="str">
        <f t="shared" si="23"/>
        <v>-</v>
      </c>
      <c r="N374" s="20"/>
      <c r="O374" s="90"/>
      <c r="P374" s="20"/>
      <c r="Q374" s="20"/>
      <c r="R374" s="20"/>
    </row>
    <row r="375" spans="1:27" ht="75" customHeight="1" x14ac:dyDescent="0.2">
      <c r="B375" s="15"/>
      <c r="C375" s="16"/>
      <c r="D375" s="15"/>
      <c r="E375" s="54"/>
      <c r="F375" s="23"/>
      <c r="G375" s="23"/>
      <c r="H375" s="23"/>
      <c r="I375" s="20"/>
      <c r="J375" s="20"/>
      <c r="K375" s="20"/>
      <c r="L375" s="20"/>
      <c r="M375" s="21" t="str">
        <f t="shared" si="23"/>
        <v>-</v>
      </c>
      <c r="N375" s="20"/>
      <c r="O375" s="90"/>
      <c r="P375" s="20"/>
      <c r="Q375" s="20"/>
      <c r="R375" s="20"/>
    </row>
    <row r="376" spans="1:27" ht="75" customHeight="1" x14ac:dyDescent="0.2">
      <c r="B376" s="15"/>
      <c r="C376" s="16"/>
      <c r="D376" s="15"/>
      <c r="E376" s="54"/>
      <c r="F376" s="23"/>
      <c r="G376" s="23"/>
      <c r="H376" s="23"/>
      <c r="I376" s="20"/>
      <c r="J376" s="20"/>
      <c r="K376" s="20"/>
      <c r="L376" s="20"/>
      <c r="M376" s="21" t="str">
        <f t="shared" si="23"/>
        <v>-</v>
      </c>
      <c r="N376" s="20"/>
      <c r="O376" s="90"/>
      <c r="P376" s="20"/>
      <c r="Q376" s="20"/>
      <c r="R376" s="20"/>
    </row>
    <row r="377" spans="1:27" ht="75" customHeight="1" x14ac:dyDescent="0.2">
      <c r="B377" s="15"/>
      <c r="C377" s="16"/>
      <c r="D377" s="15"/>
      <c r="E377" s="27"/>
      <c r="F377" s="23"/>
      <c r="G377" s="23"/>
      <c r="H377" s="23"/>
      <c r="I377" s="20"/>
      <c r="J377" s="20"/>
      <c r="K377" s="20"/>
      <c r="L377" s="20"/>
      <c r="M377" s="21" t="str">
        <f t="shared" si="23"/>
        <v>-</v>
      </c>
      <c r="N377" s="20"/>
      <c r="O377" s="90"/>
      <c r="P377" s="20"/>
      <c r="Q377" s="20"/>
      <c r="R377" s="20"/>
    </row>
    <row r="378" spans="1:27" ht="75" customHeight="1" x14ac:dyDescent="0.2">
      <c r="B378" s="15"/>
      <c r="C378" s="16"/>
      <c r="D378" s="15"/>
      <c r="E378" s="27"/>
      <c r="F378" s="23"/>
      <c r="G378" s="23"/>
      <c r="H378" s="23"/>
      <c r="I378" s="20"/>
      <c r="J378" s="20"/>
      <c r="K378" s="20"/>
      <c r="L378" s="20"/>
      <c r="M378" s="21" t="str">
        <f t="shared" si="23"/>
        <v>-</v>
      </c>
      <c r="N378" s="20"/>
      <c r="O378" s="90"/>
      <c r="P378" s="20"/>
      <c r="Q378" s="20"/>
      <c r="R378" s="20"/>
    </row>
    <row r="379" spans="1:27" ht="75" customHeight="1" x14ac:dyDescent="0.2">
      <c r="B379" s="15"/>
      <c r="C379" s="16"/>
      <c r="D379" s="15"/>
      <c r="E379" s="55"/>
      <c r="F379" s="23"/>
      <c r="G379" s="23"/>
      <c r="H379" s="23"/>
      <c r="I379" s="20"/>
      <c r="J379" s="20"/>
      <c r="K379" s="20"/>
      <c r="L379" s="20"/>
      <c r="M379" s="21" t="str">
        <f t="shared" si="23"/>
        <v>-</v>
      </c>
      <c r="N379" s="20"/>
      <c r="O379" s="90"/>
      <c r="P379" s="20"/>
      <c r="Q379" s="20"/>
      <c r="R379" s="20"/>
    </row>
    <row r="380" spans="1:27" ht="75" customHeight="1" x14ac:dyDescent="0.2">
      <c r="B380" s="15"/>
      <c r="C380" s="16"/>
      <c r="D380" s="15"/>
      <c r="E380" s="55"/>
      <c r="F380" s="23"/>
      <c r="G380" s="23"/>
      <c r="H380" s="23"/>
      <c r="I380" s="20"/>
      <c r="J380" s="20"/>
      <c r="K380" s="20"/>
      <c r="L380" s="20"/>
      <c r="M380" s="21" t="str">
        <f t="shared" si="23"/>
        <v>-</v>
      </c>
      <c r="N380" s="20"/>
      <c r="O380" s="90"/>
      <c r="P380" s="20"/>
      <c r="Q380" s="20"/>
      <c r="R380" s="20"/>
    </row>
    <row r="381" spans="1:27" ht="75" customHeight="1" x14ac:dyDescent="0.2">
      <c r="B381" s="15"/>
      <c r="C381" s="16"/>
      <c r="D381" s="15"/>
      <c r="E381" s="55"/>
      <c r="F381" s="23"/>
      <c r="G381" s="23"/>
      <c r="H381" s="23"/>
      <c r="I381" s="20"/>
      <c r="J381" s="20"/>
      <c r="K381" s="20"/>
      <c r="L381" s="20"/>
      <c r="M381" s="21" t="str">
        <f t="shared" si="23"/>
        <v>-</v>
      </c>
      <c r="N381" s="20"/>
      <c r="O381" s="90"/>
      <c r="P381" s="20"/>
      <c r="Q381" s="20"/>
      <c r="R381" s="20"/>
    </row>
    <row r="382" spans="1:27" ht="75" customHeight="1" x14ac:dyDescent="0.2">
      <c r="B382" s="15"/>
      <c r="C382" s="16"/>
      <c r="D382" s="15"/>
      <c r="E382" s="55"/>
      <c r="F382" s="23"/>
      <c r="G382" s="23"/>
      <c r="H382" s="23"/>
      <c r="I382" s="20"/>
      <c r="J382" s="20"/>
      <c r="K382" s="20"/>
      <c r="L382" s="20"/>
      <c r="M382" s="21" t="str">
        <f t="shared" si="23"/>
        <v>-</v>
      </c>
      <c r="N382" s="20"/>
      <c r="O382" s="90"/>
      <c r="P382" s="20"/>
      <c r="Q382" s="20"/>
      <c r="R382" s="20"/>
    </row>
    <row r="383" spans="1:27" ht="75" customHeight="1" x14ac:dyDescent="0.2">
      <c r="B383" s="15"/>
      <c r="C383" s="16"/>
      <c r="D383" s="15"/>
      <c r="E383" s="55"/>
      <c r="F383" s="23"/>
      <c r="G383" s="23"/>
      <c r="H383" s="23"/>
      <c r="I383" s="20"/>
      <c r="J383" s="20"/>
      <c r="K383" s="20"/>
      <c r="L383" s="20"/>
      <c r="M383" s="21" t="str">
        <f t="shared" si="23"/>
        <v>-</v>
      </c>
      <c r="N383" s="20"/>
      <c r="O383" s="90"/>
      <c r="P383" s="20"/>
      <c r="Q383" s="20"/>
      <c r="R383" s="20"/>
    </row>
    <row r="384" spans="1:27" ht="75" customHeight="1" x14ac:dyDescent="0.2">
      <c r="B384" s="15"/>
      <c r="C384" s="16"/>
      <c r="D384" s="15"/>
      <c r="E384" s="56"/>
      <c r="F384" s="23"/>
      <c r="G384" s="23"/>
      <c r="H384" s="23"/>
      <c r="I384" s="20"/>
      <c r="J384" s="20"/>
      <c r="K384" s="20"/>
      <c r="L384" s="20"/>
      <c r="M384" s="21" t="str">
        <f t="shared" si="23"/>
        <v>-</v>
      </c>
      <c r="N384" s="20"/>
      <c r="O384" s="90"/>
      <c r="P384" s="20"/>
      <c r="Q384" s="20"/>
      <c r="R384" s="20"/>
    </row>
    <row r="385" spans="2:18" ht="75" customHeight="1" x14ac:dyDescent="0.2">
      <c r="B385" s="15"/>
      <c r="C385" s="16"/>
      <c r="D385" s="15"/>
      <c r="E385" s="29"/>
      <c r="F385" s="23"/>
      <c r="G385" s="23"/>
      <c r="H385" s="23"/>
      <c r="I385" s="20"/>
      <c r="J385" s="20"/>
      <c r="K385" s="20"/>
      <c r="L385" s="20"/>
      <c r="M385" s="21" t="str">
        <f t="shared" si="23"/>
        <v>-</v>
      </c>
      <c r="N385" s="20"/>
      <c r="O385" s="90"/>
      <c r="P385" s="20"/>
      <c r="Q385" s="20"/>
      <c r="R385" s="20"/>
    </row>
    <row r="386" spans="2:18" ht="75" customHeight="1" x14ac:dyDescent="0.2">
      <c r="B386" s="15"/>
      <c r="C386" s="16"/>
      <c r="D386" s="15"/>
      <c r="E386" s="29"/>
      <c r="F386" s="23"/>
      <c r="G386" s="23"/>
      <c r="H386" s="23"/>
      <c r="I386" s="20"/>
      <c r="J386" s="20"/>
      <c r="K386" s="20"/>
      <c r="L386" s="20"/>
      <c r="M386" s="21" t="str">
        <f t="shared" si="23"/>
        <v>-</v>
      </c>
      <c r="N386" s="20"/>
      <c r="O386" s="90"/>
      <c r="P386" s="20"/>
      <c r="Q386" s="20"/>
      <c r="R386" s="20"/>
    </row>
    <row r="387" spans="2:18" ht="75" customHeight="1" x14ac:dyDescent="0.2">
      <c r="B387" s="15"/>
      <c r="C387" s="16"/>
      <c r="D387" s="15"/>
      <c r="E387" s="29"/>
      <c r="F387" s="23"/>
      <c r="G387" s="23"/>
      <c r="H387" s="23"/>
      <c r="I387" s="20"/>
      <c r="J387" s="20"/>
      <c r="K387" s="20"/>
      <c r="L387" s="20"/>
      <c r="M387" s="21" t="str">
        <f t="shared" si="23"/>
        <v>-</v>
      </c>
      <c r="N387" s="20"/>
      <c r="O387" s="90"/>
      <c r="P387" s="20"/>
      <c r="Q387" s="20"/>
      <c r="R387" s="20"/>
    </row>
    <row r="388" spans="2:18" ht="75" customHeight="1" x14ac:dyDescent="0.2">
      <c r="B388" s="15"/>
      <c r="C388" s="16"/>
      <c r="D388" s="15"/>
      <c r="E388" s="29"/>
      <c r="F388" s="23"/>
      <c r="G388" s="23"/>
      <c r="H388" s="23"/>
      <c r="I388" s="20"/>
      <c r="J388" s="20"/>
      <c r="K388" s="20"/>
      <c r="L388" s="20"/>
      <c r="M388" s="21" t="str">
        <f t="shared" si="23"/>
        <v>-</v>
      </c>
      <c r="N388" s="20"/>
      <c r="O388" s="90"/>
      <c r="P388" s="20"/>
      <c r="Q388" s="20"/>
      <c r="R388" s="20"/>
    </row>
    <row r="389" spans="2:18" ht="75" customHeight="1" x14ac:dyDescent="0.2">
      <c r="B389" s="15"/>
      <c r="C389" s="16"/>
      <c r="D389" s="15"/>
      <c r="E389" s="29"/>
      <c r="F389" s="23"/>
      <c r="G389" s="23"/>
      <c r="H389" s="23"/>
      <c r="I389" s="20"/>
      <c r="J389" s="20"/>
      <c r="K389" s="20"/>
      <c r="L389" s="20"/>
      <c r="M389" s="21" t="str">
        <f t="shared" si="23"/>
        <v>-</v>
      </c>
      <c r="N389" s="20"/>
      <c r="O389" s="90"/>
      <c r="P389" s="20"/>
      <c r="Q389" s="20"/>
      <c r="R389" s="20"/>
    </row>
    <row r="390" spans="2:18" ht="75" customHeight="1" x14ac:dyDescent="0.2">
      <c r="B390" s="15"/>
      <c r="C390" s="16"/>
      <c r="D390" s="15"/>
      <c r="E390" s="29"/>
      <c r="F390" s="23"/>
      <c r="G390" s="23"/>
      <c r="H390" s="23"/>
      <c r="I390" s="20"/>
      <c r="J390" s="20"/>
      <c r="K390" s="20"/>
      <c r="L390" s="20"/>
      <c r="M390" s="21" t="str">
        <f t="shared" si="23"/>
        <v>-</v>
      </c>
      <c r="N390" s="20"/>
      <c r="O390" s="90"/>
      <c r="P390" s="20"/>
      <c r="Q390" s="20"/>
      <c r="R390" s="20"/>
    </row>
    <row r="391" spans="2:18" ht="75" customHeight="1" x14ac:dyDescent="0.2">
      <c r="B391" s="15"/>
      <c r="C391" s="16"/>
      <c r="D391" s="15"/>
      <c r="E391" s="29"/>
      <c r="F391" s="23"/>
      <c r="G391" s="23"/>
      <c r="H391" s="23"/>
      <c r="I391" s="20"/>
      <c r="J391" s="20"/>
      <c r="K391" s="20"/>
      <c r="L391" s="20"/>
      <c r="M391" s="21" t="str">
        <f t="shared" si="23"/>
        <v>-</v>
      </c>
      <c r="N391" s="20"/>
      <c r="O391" s="90"/>
      <c r="P391" s="20"/>
      <c r="Q391" s="20"/>
      <c r="R391" s="20"/>
    </row>
    <row r="392" spans="2:18" ht="75" customHeight="1" x14ac:dyDescent="0.2">
      <c r="B392" s="15"/>
      <c r="C392" s="16"/>
      <c r="D392" s="15"/>
      <c r="E392" s="57"/>
      <c r="F392" s="23"/>
      <c r="G392" s="23"/>
      <c r="H392" s="23"/>
      <c r="I392" s="20"/>
      <c r="J392" s="20"/>
      <c r="K392" s="20"/>
      <c r="L392" s="20"/>
      <c r="M392" s="21" t="str">
        <f t="shared" si="23"/>
        <v>-</v>
      </c>
      <c r="N392" s="20"/>
      <c r="O392" s="90"/>
      <c r="P392" s="20"/>
      <c r="Q392" s="20"/>
      <c r="R392" s="20"/>
    </row>
    <row r="393" spans="2:18" ht="75" customHeight="1" x14ac:dyDescent="0.2">
      <c r="B393" s="15"/>
      <c r="C393" s="16"/>
      <c r="D393" s="15"/>
      <c r="E393" s="29"/>
      <c r="F393" s="23"/>
      <c r="G393" s="23"/>
      <c r="H393" s="23"/>
      <c r="I393" s="20"/>
      <c r="J393" s="20"/>
      <c r="K393" s="20"/>
      <c r="L393" s="20"/>
      <c r="M393" s="21" t="str">
        <f t="shared" si="23"/>
        <v>-</v>
      </c>
      <c r="N393" s="20"/>
      <c r="O393" s="90"/>
      <c r="P393" s="20"/>
      <c r="Q393" s="20"/>
      <c r="R393" s="20"/>
    </row>
    <row r="394" spans="2:18" ht="75" customHeight="1" x14ac:dyDescent="0.2">
      <c r="B394" s="15"/>
      <c r="C394" s="16"/>
      <c r="D394" s="15"/>
      <c r="E394" s="55"/>
      <c r="F394" s="23"/>
      <c r="G394" s="23"/>
      <c r="H394" s="23"/>
      <c r="I394" s="20"/>
      <c r="J394" s="20"/>
      <c r="K394" s="20"/>
      <c r="L394" s="20"/>
      <c r="M394" s="21" t="str">
        <f t="shared" si="23"/>
        <v>-</v>
      </c>
      <c r="N394" s="20"/>
      <c r="O394" s="90"/>
      <c r="P394" s="20"/>
      <c r="Q394" s="20"/>
      <c r="R394" s="20"/>
    </row>
    <row r="395" spans="2:18" ht="75" customHeight="1" x14ac:dyDescent="0.2">
      <c r="B395" s="15"/>
      <c r="C395" s="16"/>
      <c r="D395" s="15"/>
      <c r="E395" s="29"/>
      <c r="F395" s="23"/>
      <c r="G395" s="23"/>
      <c r="H395" s="23"/>
      <c r="I395" s="20"/>
      <c r="J395" s="20"/>
      <c r="K395" s="20"/>
      <c r="L395" s="20"/>
      <c r="M395" s="21" t="str">
        <f t="shared" si="23"/>
        <v>-</v>
      </c>
      <c r="N395" s="20"/>
      <c r="O395" s="90"/>
      <c r="P395" s="20"/>
      <c r="Q395" s="20"/>
      <c r="R395" s="20"/>
    </row>
    <row r="396" spans="2:18" ht="75" customHeight="1" x14ac:dyDescent="0.2">
      <c r="B396" s="15"/>
      <c r="C396" s="16"/>
      <c r="D396" s="15"/>
      <c r="E396" s="17"/>
      <c r="F396" s="23"/>
      <c r="G396" s="23"/>
      <c r="H396" s="23"/>
      <c r="I396" s="20"/>
      <c r="J396" s="20"/>
      <c r="K396" s="20"/>
      <c r="L396" s="20"/>
      <c r="M396" s="21" t="str">
        <f t="shared" si="23"/>
        <v>-</v>
      </c>
      <c r="N396" s="20"/>
      <c r="O396" s="90"/>
      <c r="P396" s="20"/>
      <c r="Q396" s="20"/>
      <c r="R396" s="20"/>
    </row>
    <row r="397" spans="2:18" ht="75" customHeight="1" x14ac:dyDescent="0.2">
      <c r="B397" s="15"/>
      <c r="C397" s="16"/>
      <c r="D397" s="15"/>
      <c r="E397" s="17"/>
      <c r="F397" s="23"/>
      <c r="G397" s="23"/>
      <c r="H397" s="23"/>
      <c r="I397" s="20"/>
      <c r="J397" s="20"/>
      <c r="K397" s="20"/>
      <c r="L397" s="20"/>
      <c r="M397" s="21" t="str">
        <f t="shared" si="23"/>
        <v>-</v>
      </c>
      <c r="N397" s="20"/>
      <c r="O397" s="90"/>
      <c r="P397" s="20"/>
      <c r="Q397" s="20"/>
      <c r="R397" s="20"/>
    </row>
    <row r="398" spans="2:18" ht="75" customHeight="1" x14ac:dyDescent="0.2">
      <c r="B398" s="15"/>
      <c r="C398" s="16"/>
      <c r="D398" s="15"/>
      <c r="E398" s="17"/>
      <c r="F398" s="23"/>
      <c r="G398" s="23"/>
      <c r="H398" s="23"/>
      <c r="I398" s="20"/>
      <c r="J398" s="20"/>
      <c r="K398" s="20"/>
      <c r="L398" s="20"/>
      <c r="M398" s="21" t="str">
        <f t="shared" si="23"/>
        <v>-</v>
      </c>
      <c r="N398" s="20"/>
      <c r="O398" s="90"/>
      <c r="P398" s="20"/>
      <c r="Q398" s="20"/>
      <c r="R398" s="20"/>
    </row>
    <row r="399" spans="2:18" ht="75" customHeight="1" x14ac:dyDescent="0.2">
      <c r="B399" s="15"/>
      <c r="C399" s="16"/>
      <c r="D399" s="15"/>
      <c r="E399" s="17"/>
      <c r="F399" s="23"/>
      <c r="G399" s="23"/>
      <c r="H399" s="23"/>
      <c r="I399" s="20"/>
      <c r="J399" s="20"/>
      <c r="K399" s="20"/>
      <c r="L399" s="20"/>
      <c r="M399" s="21">
        <v>0</v>
      </c>
      <c r="N399" s="20"/>
      <c r="O399" s="90"/>
      <c r="P399" s="20"/>
      <c r="Q399" s="20"/>
      <c r="R399" s="26"/>
    </row>
    <row r="400" spans="2:18" ht="75" customHeight="1" x14ac:dyDescent="0.2">
      <c r="B400" s="15"/>
      <c r="C400" s="16"/>
      <c r="D400" s="15"/>
      <c r="E400" s="17"/>
      <c r="F400" s="23"/>
      <c r="G400" s="23"/>
      <c r="H400" s="23"/>
      <c r="I400" s="20"/>
      <c r="J400" s="20"/>
      <c r="K400" s="20"/>
      <c r="L400" s="20"/>
      <c r="M400" s="21" t="str">
        <f t="shared" ref="M400:M435" si="24">IF(ISERROR(G400/F400),"-",IF(AND((G400/(J400*L400))/(F400/(I400*K400))*100&gt;=0,(G400/(J400*L400))/(F400/(I400*K400))*100&lt;=120),(G400/(J400*L400))/(F400/(I400*K400))*100*(I400/SUM($I$11:$I$369)),100*(I400/SUM($I$11:$I$369))))</f>
        <v>-</v>
      </c>
      <c r="N400" s="20"/>
      <c r="O400" s="90"/>
      <c r="P400" s="20"/>
      <c r="Q400" s="20"/>
      <c r="R400" s="26"/>
    </row>
    <row r="401" spans="2:18" ht="75" customHeight="1" x14ac:dyDescent="0.2">
      <c r="B401" s="15"/>
      <c r="C401" s="16"/>
      <c r="D401" s="15"/>
      <c r="E401" s="17"/>
      <c r="F401" s="23"/>
      <c r="G401" s="23"/>
      <c r="H401" s="23"/>
      <c r="I401" s="20"/>
      <c r="J401" s="20"/>
      <c r="K401" s="20"/>
      <c r="L401" s="20"/>
      <c r="M401" s="21" t="str">
        <f t="shared" si="24"/>
        <v>-</v>
      </c>
      <c r="N401" s="20"/>
      <c r="O401" s="90"/>
      <c r="P401" s="20"/>
      <c r="Q401" s="20"/>
      <c r="R401" s="26"/>
    </row>
    <row r="402" spans="2:18" ht="75" customHeight="1" x14ac:dyDescent="0.2">
      <c r="B402" s="15"/>
      <c r="C402" s="16"/>
      <c r="D402" s="15"/>
      <c r="E402" s="17"/>
      <c r="F402" s="23"/>
      <c r="G402" s="23"/>
      <c r="H402" s="23"/>
      <c r="I402" s="20"/>
      <c r="J402" s="20"/>
      <c r="K402" s="20"/>
      <c r="L402" s="20"/>
      <c r="M402" s="21" t="str">
        <f t="shared" si="24"/>
        <v>-</v>
      </c>
      <c r="N402" s="20"/>
      <c r="O402" s="90"/>
      <c r="P402" s="20"/>
      <c r="Q402" s="20"/>
      <c r="R402" s="26"/>
    </row>
    <row r="403" spans="2:18" ht="75" customHeight="1" x14ac:dyDescent="0.2">
      <c r="B403" s="15"/>
      <c r="C403" s="16"/>
      <c r="D403" s="15"/>
      <c r="E403" s="17"/>
      <c r="F403" s="23"/>
      <c r="G403" s="23"/>
      <c r="H403" s="23"/>
      <c r="I403" s="20"/>
      <c r="J403" s="20"/>
      <c r="K403" s="20"/>
      <c r="L403" s="20"/>
      <c r="M403" s="21" t="str">
        <f t="shared" si="24"/>
        <v>-</v>
      </c>
      <c r="N403" s="20"/>
      <c r="O403" s="90"/>
      <c r="P403" s="20"/>
      <c r="Q403" s="20"/>
      <c r="R403" s="26"/>
    </row>
    <row r="404" spans="2:18" ht="75" customHeight="1" x14ac:dyDescent="0.2">
      <c r="B404" s="15"/>
      <c r="C404" s="16"/>
      <c r="D404" s="15"/>
      <c r="E404" s="17"/>
      <c r="F404" s="23"/>
      <c r="G404" s="23"/>
      <c r="H404" s="23"/>
      <c r="I404" s="20"/>
      <c r="J404" s="20"/>
      <c r="K404" s="20"/>
      <c r="L404" s="20"/>
      <c r="M404" s="21" t="str">
        <f t="shared" si="24"/>
        <v>-</v>
      </c>
      <c r="N404" s="20"/>
      <c r="O404" s="90"/>
      <c r="P404" s="20"/>
      <c r="Q404" s="20"/>
      <c r="R404" s="26"/>
    </row>
    <row r="405" spans="2:18" ht="75" customHeight="1" x14ac:dyDescent="0.2">
      <c r="B405" s="15"/>
      <c r="C405" s="16"/>
      <c r="D405" s="15"/>
      <c r="E405" s="17"/>
      <c r="F405" s="23"/>
      <c r="G405" s="23"/>
      <c r="H405" s="23"/>
      <c r="I405" s="20"/>
      <c r="J405" s="20"/>
      <c r="K405" s="20"/>
      <c r="L405" s="20"/>
      <c r="M405" s="21" t="str">
        <f t="shared" si="24"/>
        <v>-</v>
      </c>
      <c r="N405" s="20"/>
      <c r="O405" s="90"/>
      <c r="P405" s="20"/>
      <c r="Q405" s="20"/>
      <c r="R405" s="26"/>
    </row>
    <row r="406" spans="2:18" ht="75" customHeight="1" x14ac:dyDescent="0.2">
      <c r="B406" s="15"/>
      <c r="C406" s="16"/>
      <c r="D406" s="15"/>
      <c r="E406" s="17"/>
      <c r="F406" s="23"/>
      <c r="G406" s="23"/>
      <c r="H406" s="23"/>
      <c r="I406" s="20"/>
      <c r="J406" s="20"/>
      <c r="K406" s="20"/>
      <c r="L406" s="20"/>
      <c r="M406" s="21" t="str">
        <f t="shared" si="24"/>
        <v>-</v>
      </c>
      <c r="N406" s="20"/>
      <c r="O406" s="90"/>
      <c r="P406" s="20"/>
      <c r="Q406" s="20"/>
      <c r="R406" s="26"/>
    </row>
    <row r="407" spans="2:18" ht="75" customHeight="1" x14ac:dyDescent="0.2">
      <c r="B407" s="15"/>
      <c r="C407" s="16"/>
      <c r="D407" s="15"/>
      <c r="E407" s="17"/>
      <c r="F407" s="23"/>
      <c r="G407" s="23"/>
      <c r="H407" s="23"/>
      <c r="I407" s="20"/>
      <c r="J407" s="20"/>
      <c r="K407" s="20"/>
      <c r="L407" s="20"/>
      <c r="M407" s="21" t="str">
        <f t="shared" si="24"/>
        <v>-</v>
      </c>
      <c r="N407" s="20"/>
      <c r="O407" s="90"/>
      <c r="P407" s="20"/>
      <c r="Q407" s="20"/>
      <c r="R407" s="26"/>
    </row>
    <row r="408" spans="2:18" ht="75" customHeight="1" x14ac:dyDescent="0.2">
      <c r="B408" s="15"/>
      <c r="C408" s="16"/>
      <c r="D408" s="15"/>
      <c r="E408" s="17"/>
      <c r="F408" s="23"/>
      <c r="G408" s="23"/>
      <c r="H408" s="23"/>
      <c r="I408" s="20"/>
      <c r="J408" s="20"/>
      <c r="K408" s="20"/>
      <c r="L408" s="20"/>
      <c r="M408" s="21" t="str">
        <f t="shared" si="24"/>
        <v>-</v>
      </c>
      <c r="N408" s="20"/>
      <c r="O408" s="90"/>
      <c r="P408" s="20"/>
      <c r="Q408" s="20"/>
      <c r="R408" s="26"/>
    </row>
    <row r="409" spans="2:18" ht="75" customHeight="1" x14ac:dyDescent="0.2">
      <c r="B409" s="15"/>
      <c r="C409" s="16"/>
      <c r="D409" s="15"/>
      <c r="E409" s="17"/>
      <c r="F409" s="23"/>
      <c r="G409" s="23"/>
      <c r="H409" s="23"/>
      <c r="I409" s="20"/>
      <c r="J409" s="20"/>
      <c r="K409" s="20"/>
      <c r="L409" s="20"/>
      <c r="M409" s="21" t="str">
        <f t="shared" si="24"/>
        <v>-</v>
      </c>
      <c r="N409" s="20"/>
      <c r="O409" s="90"/>
      <c r="P409" s="20"/>
      <c r="Q409" s="20"/>
      <c r="R409" s="26"/>
    </row>
    <row r="410" spans="2:18" ht="75" customHeight="1" x14ac:dyDescent="0.2">
      <c r="B410" s="15"/>
      <c r="C410" s="16"/>
      <c r="D410" s="15"/>
      <c r="E410" s="17"/>
      <c r="F410" s="23"/>
      <c r="G410" s="23"/>
      <c r="H410" s="23"/>
      <c r="I410" s="20"/>
      <c r="J410" s="20"/>
      <c r="K410" s="20"/>
      <c r="L410" s="20"/>
      <c r="M410" s="21" t="str">
        <f t="shared" si="24"/>
        <v>-</v>
      </c>
      <c r="N410" s="20"/>
      <c r="O410" s="90"/>
      <c r="P410" s="20"/>
      <c r="Q410" s="20"/>
      <c r="R410" s="26"/>
    </row>
    <row r="411" spans="2:18" ht="75" customHeight="1" x14ac:dyDescent="0.2">
      <c r="B411" s="15"/>
      <c r="C411" s="16"/>
      <c r="D411" s="15"/>
      <c r="E411" s="17"/>
      <c r="F411" s="23"/>
      <c r="G411" s="23"/>
      <c r="H411" s="23"/>
      <c r="I411" s="20"/>
      <c r="J411" s="20"/>
      <c r="K411" s="20"/>
      <c r="L411" s="20"/>
      <c r="M411" s="21" t="str">
        <f t="shared" si="24"/>
        <v>-</v>
      </c>
      <c r="N411" s="20"/>
      <c r="O411" s="90"/>
      <c r="P411" s="20"/>
      <c r="Q411" s="20"/>
      <c r="R411" s="26"/>
    </row>
    <row r="412" spans="2:18" ht="75" customHeight="1" x14ac:dyDescent="0.2">
      <c r="B412" s="15"/>
      <c r="C412" s="16"/>
      <c r="D412" s="15"/>
      <c r="E412" s="17"/>
      <c r="F412" s="23"/>
      <c r="G412" s="23"/>
      <c r="H412" s="23"/>
      <c r="I412" s="20"/>
      <c r="J412" s="20"/>
      <c r="K412" s="20"/>
      <c r="L412" s="20"/>
      <c r="M412" s="21" t="str">
        <f t="shared" si="24"/>
        <v>-</v>
      </c>
      <c r="N412" s="20"/>
      <c r="O412" s="90"/>
      <c r="P412" s="20"/>
      <c r="Q412" s="20"/>
      <c r="R412" s="26"/>
    </row>
    <row r="413" spans="2:18" ht="75" customHeight="1" x14ac:dyDescent="0.2">
      <c r="B413" s="15"/>
      <c r="C413" s="16"/>
      <c r="D413" s="15"/>
      <c r="E413" s="17"/>
      <c r="F413" s="23"/>
      <c r="G413" s="23"/>
      <c r="H413" s="23"/>
      <c r="I413" s="20"/>
      <c r="J413" s="20"/>
      <c r="K413" s="20"/>
      <c r="L413" s="20"/>
      <c r="M413" s="21" t="str">
        <f t="shared" si="24"/>
        <v>-</v>
      </c>
      <c r="N413" s="20"/>
      <c r="O413" s="90"/>
      <c r="P413" s="20"/>
      <c r="Q413" s="20"/>
      <c r="R413" s="26"/>
    </row>
    <row r="414" spans="2:18" ht="75" customHeight="1" x14ac:dyDescent="0.2">
      <c r="B414" s="15"/>
      <c r="C414" s="16"/>
      <c r="D414" s="15"/>
      <c r="E414" s="17"/>
      <c r="F414" s="23"/>
      <c r="G414" s="23"/>
      <c r="H414" s="23"/>
      <c r="I414" s="20"/>
      <c r="J414" s="20"/>
      <c r="K414" s="20"/>
      <c r="L414" s="20"/>
      <c r="M414" s="21" t="str">
        <f t="shared" si="24"/>
        <v>-</v>
      </c>
      <c r="N414" s="20"/>
      <c r="O414" s="90"/>
      <c r="P414" s="20"/>
      <c r="Q414" s="20"/>
      <c r="R414" s="26"/>
    </row>
    <row r="415" spans="2:18" ht="75" customHeight="1" x14ac:dyDescent="0.2">
      <c r="B415" s="15"/>
      <c r="C415" s="16"/>
      <c r="D415" s="15"/>
      <c r="E415" s="17"/>
      <c r="F415" s="23"/>
      <c r="G415" s="23"/>
      <c r="H415" s="23"/>
      <c r="I415" s="20"/>
      <c r="J415" s="20"/>
      <c r="K415" s="20"/>
      <c r="L415" s="20"/>
      <c r="M415" s="21" t="str">
        <f t="shared" si="24"/>
        <v>-</v>
      </c>
      <c r="N415" s="20"/>
      <c r="O415" s="90"/>
      <c r="P415" s="20"/>
      <c r="Q415" s="20"/>
      <c r="R415" s="26"/>
    </row>
    <row r="416" spans="2:18" ht="75" customHeight="1" x14ac:dyDescent="0.2">
      <c r="B416" s="15"/>
      <c r="C416" s="16"/>
      <c r="D416" s="15"/>
      <c r="E416" s="17"/>
      <c r="F416" s="23"/>
      <c r="G416" s="23"/>
      <c r="H416" s="23"/>
      <c r="I416" s="20"/>
      <c r="J416" s="20"/>
      <c r="K416" s="20"/>
      <c r="L416" s="20"/>
      <c r="M416" s="21" t="str">
        <f t="shared" si="24"/>
        <v>-</v>
      </c>
      <c r="N416" s="20"/>
      <c r="O416" s="90"/>
      <c r="P416" s="20"/>
      <c r="Q416" s="20"/>
      <c r="R416" s="26"/>
    </row>
    <row r="417" spans="2:18" ht="75" customHeight="1" x14ac:dyDescent="0.2">
      <c r="B417" s="15"/>
      <c r="C417" s="16"/>
      <c r="D417" s="15"/>
      <c r="E417" s="17"/>
      <c r="F417" s="23"/>
      <c r="G417" s="23"/>
      <c r="H417" s="23"/>
      <c r="I417" s="20"/>
      <c r="J417" s="20"/>
      <c r="K417" s="20"/>
      <c r="L417" s="20"/>
      <c r="M417" s="21" t="str">
        <f t="shared" si="24"/>
        <v>-</v>
      </c>
      <c r="N417" s="20"/>
      <c r="O417" s="90"/>
      <c r="P417" s="20"/>
      <c r="Q417" s="20"/>
      <c r="R417" s="26"/>
    </row>
    <row r="418" spans="2:18" ht="75" customHeight="1" x14ac:dyDescent="0.2">
      <c r="B418" s="15"/>
      <c r="C418" s="16"/>
      <c r="D418" s="15"/>
      <c r="E418" s="17"/>
      <c r="F418" s="23"/>
      <c r="G418" s="23"/>
      <c r="H418" s="23"/>
      <c r="I418" s="20"/>
      <c r="J418" s="20"/>
      <c r="K418" s="20"/>
      <c r="L418" s="20"/>
      <c r="M418" s="21" t="str">
        <f t="shared" si="24"/>
        <v>-</v>
      </c>
      <c r="N418" s="20"/>
      <c r="O418" s="90"/>
      <c r="P418" s="20"/>
      <c r="Q418" s="20"/>
      <c r="R418" s="26"/>
    </row>
    <row r="419" spans="2:18" ht="75" customHeight="1" x14ac:dyDescent="0.2">
      <c r="B419" s="15"/>
      <c r="C419" s="16"/>
      <c r="D419" s="15"/>
      <c r="E419" s="17"/>
      <c r="F419" s="23"/>
      <c r="G419" s="23"/>
      <c r="H419" s="23"/>
      <c r="I419" s="20"/>
      <c r="J419" s="20"/>
      <c r="K419" s="20"/>
      <c r="L419" s="20"/>
      <c r="M419" s="21" t="str">
        <f t="shared" si="24"/>
        <v>-</v>
      </c>
      <c r="N419" s="20"/>
      <c r="O419" s="90"/>
      <c r="P419" s="20"/>
      <c r="Q419" s="20"/>
      <c r="R419" s="26"/>
    </row>
    <row r="420" spans="2:18" ht="75" customHeight="1" x14ac:dyDescent="0.2">
      <c r="B420" s="15"/>
      <c r="C420" s="16"/>
      <c r="D420" s="15"/>
      <c r="E420" s="17"/>
      <c r="F420" s="23"/>
      <c r="G420" s="23"/>
      <c r="H420" s="23"/>
      <c r="I420" s="20"/>
      <c r="J420" s="20"/>
      <c r="K420" s="20"/>
      <c r="L420" s="20"/>
      <c r="M420" s="21" t="str">
        <f t="shared" si="24"/>
        <v>-</v>
      </c>
      <c r="N420" s="20"/>
      <c r="O420" s="90"/>
      <c r="P420" s="20"/>
      <c r="Q420" s="20"/>
      <c r="R420" s="26"/>
    </row>
    <row r="421" spans="2:18" ht="75" customHeight="1" x14ac:dyDescent="0.2">
      <c r="B421" s="15"/>
      <c r="C421" s="16"/>
      <c r="D421" s="15"/>
      <c r="E421" s="17"/>
      <c r="F421" s="23"/>
      <c r="G421" s="23"/>
      <c r="H421" s="23"/>
      <c r="I421" s="20"/>
      <c r="J421" s="20"/>
      <c r="K421" s="20"/>
      <c r="L421" s="20"/>
      <c r="M421" s="21" t="str">
        <f t="shared" si="24"/>
        <v>-</v>
      </c>
      <c r="N421" s="20"/>
      <c r="O421" s="90"/>
      <c r="P421" s="20"/>
      <c r="Q421" s="20"/>
      <c r="R421" s="26"/>
    </row>
    <row r="422" spans="2:18" ht="75" customHeight="1" x14ac:dyDescent="0.2">
      <c r="B422" s="15"/>
      <c r="C422" s="16"/>
      <c r="D422" s="15"/>
      <c r="E422" s="17"/>
      <c r="F422" s="23"/>
      <c r="G422" s="23"/>
      <c r="H422" s="23"/>
      <c r="I422" s="20"/>
      <c r="J422" s="20"/>
      <c r="K422" s="20"/>
      <c r="L422" s="20"/>
      <c r="M422" s="21" t="str">
        <f t="shared" si="24"/>
        <v>-</v>
      </c>
      <c r="N422" s="20"/>
      <c r="O422" s="90"/>
      <c r="P422" s="20"/>
      <c r="Q422" s="20"/>
      <c r="R422" s="26"/>
    </row>
    <row r="423" spans="2:18" ht="75" customHeight="1" x14ac:dyDescent="0.2">
      <c r="B423" s="15"/>
      <c r="C423" s="16"/>
      <c r="D423" s="15"/>
      <c r="E423" s="17"/>
      <c r="F423" s="23"/>
      <c r="G423" s="23"/>
      <c r="H423" s="23"/>
      <c r="I423" s="20"/>
      <c r="J423" s="20"/>
      <c r="K423" s="20"/>
      <c r="L423" s="20"/>
      <c r="M423" s="21" t="str">
        <f t="shared" si="24"/>
        <v>-</v>
      </c>
      <c r="N423" s="20"/>
      <c r="O423" s="90"/>
      <c r="P423" s="20"/>
      <c r="Q423" s="20"/>
      <c r="R423" s="26"/>
    </row>
    <row r="424" spans="2:18" ht="75" customHeight="1" x14ac:dyDescent="0.2">
      <c r="B424" s="15"/>
      <c r="C424" s="16"/>
      <c r="D424" s="15"/>
      <c r="E424" s="17"/>
      <c r="F424" s="23"/>
      <c r="G424" s="23"/>
      <c r="H424" s="23"/>
      <c r="I424" s="20"/>
      <c r="J424" s="20"/>
      <c r="K424" s="20"/>
      <c r="L424" s="20"/>
      <c r="M424" s="21" t="str">
        <f t="shared" si="24"/>
        <v>-</v>
      </c>
      <c r="N424" s="20"/>
      <c r="O424" s="90"/>
      <c r="P424" s="20"/>
      <c r="Q424" s="20"/>
      <c r="R424" s="26"/>
    </row>
    <row r="425" spans="2:18" ht="75" customHeight="1" x14ac:dyDescent="0.2">
      <c r="B425" s="15"/>
      <c r="C425" s="16"/>
      <c r="D425" s="15"/>
      <c r="E425" s="17"/>
      <c r="F425" s="23"/>
      <c r="G425" s="23"/>
      <c r="H425" s="23"/>
      <c r="I425" s="20"/>
      <c r="J425" s="20"/>
      <c r="K425" s="20"/>
      <c r="L425" s="20"/>
      <c r="M425" s="21" t="str">
        <f t="shared" si="24"/>
        <v>-</v>
      </c>
      <c r="N425" s="20"/>
      <c r="O425" s="90"/>
      <c r="P425" s="20"/>
      <c r="Q425" s="20"/>
      <c r="R425" s="26"/>
    </row>
    <row r="426" spans="2:18" ht="75" customHeight="1" x14ac:dyDescent="0.2">
      <c r="B426" s="15"/>
      <c r="C426" s="16"/>
      <c r="D426" s="15"/>
      <c r="E426" s="17"/>
      <c r="F426" s="23"/>
      <c r="G426" s="23"/>
      <c r="H426" s="23"/>
      <c r="I426" s="20"/>
      <c r="J426" s="20"/>
      <c r="K426" s="20"/>
      <c r="L426" s="20"/>
      <c r="M426" s="21" t="str">
        <f t="shared" si="24"/>
        <v>-</v>
      </c>
      <c r="N426" s="20"/>
      <c r="O426" s="90"/>
      <c r="P426" s="20"/>
      <c r="Q426" s="20"/>
      <c r="R426" s="26"/>
    </row>
    <row r="427" spans="2:18" ht="75" customHeight="1" x14ac:dyDescent="0.2">
      <c r="B427" s="15"/>
      <c r="C427" s="16"/>
      <c r="D427" s="15"/>
      <c r="E427" s="17"/>
      <c r="F427" s="23"/>
      <c r="G427" s="23"/>
      <c r="H427" s="23"/>
      <c r="I427" s="20"/>
      <c r="J427" s="20"/>
      <c r="K427" s="20"/>
      <c r="L427" s="20"/>
      <c r="M427" s="21" t="str">
        <f t="shared" si="24"/>
        <v>-</v>
      </c>
      <c r="N427" s="20"/>
      <c r="O427" s="90"/>
      <c r="P427" s="20"/>
      <c r="Q427" s="20"/>
      <c r="R427" s="26"/>
    </row>
    <row r="428" spans="2:18" ht="75" customHeight="1" x14ac:dyDescent="0.2">
      <c r="B428" s="15"/>
      <c r="C428" s="16"/>
      <c r="D428" s="15"/>
      <c r="E428" s="17"/>
      <c r="F428" s="23"/>
      <c r="G428" s="23"/>
      <c r="H428" s="23"/>
      <c r="I428" s="20"/>
      <c r="J428" s="20"/>
      <c r="K428" s="20"/>
      <c r="L428" s="20"/>
      <c r="M428" s="21" t="str">
        <f t="shared" si="24"/>
        <v>-</v>
      </c>
      <c r="N428" s="20"/>
      <c r="O428" s="90"/>
      <c r="P428" s="20"/>
      <c r="Q428" s="20"/>
      <c r="R428" s="26"/>
    </row>
    <row r="429" spans="2:18" ht="75" customHeight="1" x14ac:dyDescent="0.2">
      <c r="B429" s="15"/>
      <c r="C429" s="16"/>
      <c r="D429" s="15"/>
      <c r="E429" s="17"/>
      <c r="F429" s="23"/>
      <c r="G429" s="23"/>
      <c r="H429" s="23"/>
      <c r="I429" s="20"/>
      <c r="J429" s="20"/>
      <c r="K429" s="20"/>
      <c r="L429" s="20"/>
      <c r="M429" s="21" t="str">
        <f t="shared" si="24"/>
        <v>-</v>
      </c>
      <c r="N429" s="20"/>
      <c r="O429" s="90"/>
      <c r="P429" s="20"/>
      <c r="Q429" s="20"/>
      <c r="R429" s="26"/>
    </row>
    <row r="430" spans="2:18" ht="75" customHeight="1" x14ac:dyDescent="0.2">
      <c r="B430" s="15"/>
      <c r="C430" s="16"/>
      <c r="D430" s="15"/>
      <c r="E430" s="17"/>
      <c r="F430" s="23"/>
      <c r="G430" s="23"/>
      <c r="H430" s="23"/>
      <c r="I430" s="20"/>
      <c r="J430" s="20"/>
      <c r="K430" s="20"/>
      <c r="L430" s="20"/>
      <c r="M430" s="21" t="str">
        <f t="shared" si="24"/>
        <v>-</v>
      </c>
      <c r="N430" s="20"/>
      <c r="O430" s="90"/>
      <c r="P430" s="20"/>
      <c r="Q430" s="20"/>
      <c r="R430" s="26"/>
    </row>
    <row r="431" spans="2:18" ht="75" customHeight="1" x14ac:dyDescent="0.2">
      <c r="B431" s="15"/>
      <c r="C431" s="16"/>
      <c r="D431" s="15"/>
      <c r="E431" s="17"/>
      <c r="F431" s="23"/>
      <c r="G431" s="23"/>
      <c r="H431" s="23"/>
      <c r="I431" s="20"/>
      <c r="J431" s="20"/>
      <c r="K431" s="20"/>
      <c r="L431" s="20"/>
      <c r="M431" s="21" t="str">
        <f t="shared" si="24"/>
        <v>-</v>
      </c>
      <c r="N431" s="20"/>
      <c r="O431" s="90"/>
      <c r="P431" s="20"/>
      <c r="Q431" s="20"/>
      <c r="R431" s="26"/>
    </row>
    <row r="432" spans="2:18" ht="75" customHeight="1" x14ac:dyDescent="0.2">
      <c r="B432" s="15"/>
      <c r="C432" s="16"/>
      <c r="D432" s="15"/>
      <c r="E432" s="17"/>
      <c r="F432" s="23"/>
      <c r="G432" s="23"/>
      <c r="H432" s="23"/>
      <c r="I432" s="20"/>
      <c r="J432" s="20"/>
      <c r="K432" s="20"/>
      <c r="L432" s="20"/>
      <c r="M432" s="21" t="str">
        <f t="shared" si="24"/>
        <v>-</v>
      </c>
      <c r="N432" s="20"/>
      <c r="O432" s="90"/>
      <c r="P432" s="20"/>
      <c r="Q432" s="20"/>
      <c r="R432" s="26"/>
    </row>
    <row r="433" spans="2:18" ht="75" customHeight="1" x14ac:dyDescent="0.2">
      <c r="B433" s="15"/>
      <c r="C433" s="16"/>
      <c r="D433" s="15"/>
      <c r="E433" s="17"/>
      <c r="F433" s="23"/>
      <c r="G433" s="23"/>
      <c r="H433" s="23"/>
      <c r="I433" s="20"/>
      <c r="J433" s="20"/>
      <c r="K433" s="20"/>
      <c r="L433" s="20"/>
      <c r="M433" s="21" t="str">
        <f t="shared" si="24"/>
        <v>-</v>
      </c>
      <c r="N433" s="20"/>
      <c r="O433" s="90"/>
      <c r="P433" s="20"/>
      <c r="Q433" s="20"/>
      <c r="R433" s="26"/>
    </row>
    <row r="434" spans="2:18" ht="75" customHeight="1" x14ac:dyDescent="0.2">
      <c r="B434" s="15"/>
      <c r="C434" s="16"/>
      <c r="D434" s="15"/>
      <c r="E434" s="17"/>
      <c r="F434" s="23"/>
      <c r="G434" s="23"/>
      <c r="H434" s="23"/>
      <c r="I434" s="20"/>
      <c r="J434" s="20"/>
      <c r="K434" s="20"/>
      <c r="L434" s="20"/>
      <c r="M434" s="21" t="str">
        <f t="shared" si="24"/>
        <v>-</v>
      </c>
      <c r="N434" s="20"/>
      <c r="O434" s="90"/>
      <c r="P434" s="20"/>
      <c r="Q434" s="20"/>
      <c r="R434" s="26"/>
    </row>
    <row r="435" spans="2:18" ht="75" customHeight="1" x14ac:dyDescent="0.2">
      <c r="B435" s="15"/>
      <c r="C435" s="16"/>
      <c r="D435" s="15"/>
      <c r="E435" s="17"/>
      <c r="F435" s="23"/>
      <c r="G435" s="23"/>
      <c r="H435" s="23"/>
      <c r="I435" s="20"/>
      <c r="J435" s="20"/>
      <c r="K435" s="20"/>
      <c r="L435" s="20"/>
      <c r="M435" s="21" t="str">
        <f t="shared" si="24"/>
        <v>-</v>
      </c>
      <c r="N435" s="20"/>
      <c r="O435" s="90"/>
      <c r="P435" s="20"/>
      <c r="Q435" s="20"/>
      <c r="R435" s="26"/>
    </row>
    <row r="436" spans="2:18" ht="75" customHeight="1" x14ac:dyDescent="0.2">
      <c r="B436" s="15"/>
      <c r="C436" s="16"/>
      <c r="D436" s="15"/>
      <c r="I436" s="59"/>
      <c r="R436" s="62"/>
    </row>
    <row r="437" spans="2:18" ht="75" customHeight="1" x14ac:dyDescent="0.2">
      <c r="B437" s="15"/>
      <c r="C437" s="16"/>
      <c r="D437" s="15"/>
      <c r="R437" s="20"/>
    </row>
    <row r="438" spans="2:18" ht="75" customHeight="1" x14ac:dyDescent="0.2">
      <c r="B438" s="15"/>
      <c r="C438" s="16"/>
      <c r="D438" s="15"/>
      <c r="R438" s="20"/>
    </row>
    <row r="439" spans="2:18" ht="75" customHeight="1" x14ac:dyDescent="0.2">
      <c r="B439" s="15"/>
      <c r="C439" s="16"/>
      <c r="D439" s="15"/>
      <c r="R439" s="20"/>
    </row>
    <row r="440" spans="2:18" ht="75" customHeight="1" x14ac:dyDescent="0.2">
      <c r="B440" s="15"/>
      <c r="C440" s="16"/>
      <c r="D440" s="15"/>
      <c r="R440" s="20"/>
    </row>
    <row r="441" spans="2:18" ht="75" customHeight="1" x14ac:dyDescent="0.2">
      <c r="B441" s="15"/>
      <c r="C441" s="16"/>
      <c r="D441" s="15"/>
      <c r="R441" s="20"/>
    </row>
    <row r="442" spans="2:18" ht="75" customHeight="1" x14ac:dyDescent="0.2">
      <c r="B442" s="15"/>
      <c r="C442" s="16"/>
      <c r="D442" s="15"/>
      <c r="R442" s="20"/>
    </row>
    <row r="443" spans="2:18" ht="75" customHeight="1" x14ac:dyDescent="0.2">
      <c r="B443" s="15"/>
      <c r="C443" s="16"/>
      <c r="D443" s="15"/>
      <c r="R443" s="20"/>
    </row>
    <row r="444" spans="2:18" ht="75" customHeight="1" x14ac:dyDescent="0.2">
      <c r="B444" s="15"/>
      <c r="C444" s="16"/>
      <c r="D444" s="15"/>
      <c r="R444" s="20"/>
    </row>
    <row r="445" spans="2:18" ht="75" customHeight="1" x14ac:dyDescent="0.2">
      <c r="B445" s="15"/>
      <c r="C445" s="16"/>
      <c r="D445" s="15"/>
      <c r="R445" s="20"/>
    </row>
    <row r="446" spans="2:18" ht="75" customHeight="1" x14ac:dyDescent="0.2">
      <c r="B446" s="15"/>
      <c r="C446" s="16"/>
      <c r="D446" s="15"/>
      <c r="R446" s="20"/>
    </row>
    <row r="447" spans="2:18" ht="75" customHeight="1" x14ac:dyDescent="0.2">
      <c r="B447" s="15"/>
      <c r="C447" s="16"/>
      <c r="D447" s="15"/>
      <c r="R447" s="20"/>
    </row>
    <row r="448" spans="2:18" ht="75" customHeight="1" x14ac:dyDescent="0.2">
      <c r="B448" s="15"/>
      <c r="C448" s="16"/>
      <c r="D448" s="15"/>
      <c r="R448" s="20"/>
    </row>
    <row r="449" spans="2:18" ht="75" customHeight="1" x14ac:dyDescent="0.2">
      <c r="B449" s="15"/>
      <c r="C449" s="16"/>
      <c r="D449" s="15"/>
      <c r="R449" s="20"/>
    </row>
    <row r="450" spans="2:18" ht="75" customHeight="1" x14ac:dyDescent="0.2">
      <c r="B450" s="15"/>
      <c r="C450" s="16"/>
      <c r="D450" s="15"/>
      <c r="R450" s="20"/>
    </row>
    <row r="451" spans="2:18" ht="75" customHeight="1" x14ac:dyDescent="0.2">
      <c r="B451" s="15"/>
      <c r="C451" s="16"/>
      <c r="D451" s="15"/>
      <c r="R451" s="20"/>
    </row>
    <row r="452" spans="2:18" ht="75" customHeight="1" x14ac:dyDescent="0.2">
      <c r="B452" s="15"/>
      <c r="C452" s="16"/>
      <c r="D452" s="15"/>
      <c r="R452" s="20"/>
    </row>
    <row r="453" spans="2:18" ht="75" customHeight="1" x14ac:dyDescent="0.2">
      <c r="B453" s="15"/>
      <c r="C453" s="16"/>
      <c r="D453" s="15"/>
      <c r="R453" s="20"/>
    </row>
    <row r="454" spans="2:18" ht="75" customHeight="1" x14ac:dyDescent="0.2">
      <c r="B454" s="15"/>
      <c r="C454" s="16"/>
      <c r="D454" s="15"/>
      <c r="R454" s="20"/>
    </row>
    <row r="455" spans="2:18" ht="75" customHeight="1" x14ac:dyDescent="0.2">
      <c r="B455" s="15"/>
      <c r="C455" s="16"/>
      <c r="D455" s="15"/>
      <c r="R455" s="20"/>
    </row>
    <row r="456" spans="2:18" ht="75" customHeight="1" x14ac:dyDescent="0.2">
      <c r="B456" s="15"/>
      <c r="C456" s="16"/>
      <c r="D456" s="15"/>
      <c r="R456" s="20"/>
    </row>
    <row r="457" spans="2:18" ht="75" customHeight="1" x14ac:dyDescent="0.2">
      <c r="B457" s="15"/>
      <c r="C457" s="16"/>
      <c r="D457" s="15"/>
      <c r="R457" s="20"/>
    </row>
    <row r="458" spans="2:18" ht="75" customHeight="1" x14ac:dyDescent="0.2">
      <c r="B458" s="15"/>
      <c r="C458" s="16"/>
      <c r="D458" s="15"/>
      <c r="R458" s="20"/>
    </row>
    <row r="459" spans="2:18" ht="75" customHeight="1" x14ac:dyDescent="0.2">
      <c r="B459" s="15"/>
      <c r="C459" s="16"/>
      <c r="D459" s="15"/>
      <c r="R459" s="20"/>
    </row>
    <row r="460" spans="2:18" ht="75" customHeight="1" x14ac:dyDescent="0.2">
      <c r="B460" s="15"/>
      <c r="C460" s="16"/>
      <c r="D460" s="15"/>
      <c r="R460" s="20"/>
    </row>
    <row r="461" spans="2:18" ht="75" customHeight="1" x14ac:dyDescent="0.2">
      <c r="B461" s="15"/>
      <c r="C461" s="16"/>
      <c r="D461" s="15"/>
      <c r="R461" s="20"/>
    </row>
    <row r="462" spans="2:18" ht="75" customHeight="1" x14ac:dyDescent="0.2">
      <c r="B462" s="15"/>
      <c r="C462" s="16"/>
      <c r="D462" s="15"/>
      <c r="R462" s="20"/>
    </row>
    <row r="463" spans="2:18" ht="75" customHeight="1" x14ac:dyDescent="0.2">
      <c r="B463" s="15"/>
      <c r="C463" s="16"/>
      <c r="D463" s="15"/>
      <c r="R463" s="20"/>
    </row>
    <row r="464" spans="2:18" ht="75" customHeight="1" x14ac:dyDescent="0.2">
      <c r="B464" s="15"/>
      <c r="C464" s="16"/>
      <c r="D464" s="15"/>
      <c r="R464" s="20"/>
    </row>
    <row r="465" spans="2:18" ht="75" customHeight="1" x14ac:dyDescent="0.2">
      <c r="B465" s="15"/>
      <c r="C465" s="16"/>
      <c r="D465" s="15"/>
      <c r="R465" s="20"/>
    </row>
    <row r="466" spans="2:18" ht="75" customHeight="1" x14ac:dyDescent="0.2">
      <c r="B466" s="15"/>
      <c r="C466" s="16"/>
      <c r="D466" s="15"/>
      <c r="R466" s="20"/>
    </row>
    <row r="467" spans="2:18" ht="75" customHeight="1" x14ac:dyDescent="0.2">
      <c r="B467" s="15"/>
      <c r="C467" s="16"/>
      <c r="D467" s="15"/>
      <c r="R467" s="20"/>
    </row>
    <row r="468" spans="2:18" ht="75" customHeight="1" x14ac:dyDescent="0.2">
      <c r="B468" s="15"/>
      <c r="C468" s="16"/>
      <c r="D468" s="15"/>
      <c r="R468" s="20"/>
    </row>
    <row r="469" spans="2:18" ht="75" customHeight="1" x14ac:dyDescent="0.2">
      <c r="B469" s="15"/>
      <c r="C469" s="16"/>
      <c r="D469" s="15"/>
      <c r="R469" s="20"/>
    </row>
    <row r="470" spans="2:18" ht="75" customHeight="1" x14ac:dyDescent="0.2">
      <c r="B470" s="15"/>
      <c r="C470" s="16"/>
      <c r="D470" s="15"/>
      <c r="R470" s="20"/>
    </row>
    <row r="471" spans="2:18" ht="75" customHeight="1" x14ac:dyDescent="0.2">
      <c r="B471" s="15"/>
      <c r="C471" s="16"/>
      <c r="D471" s="15"/>
      <c r="R471" s="20"/>
    </row>
    <row r="472" spans="2:18" ht="75" customHeight="1" x14ac:dyDescent="0.2">
      <c r="B472" s="15"/>
      <c r="C472" s="16"/>
      <c r="D472" s="15"/>
      <c r="R472" s="20"/>
    </row>
    <row r="473" spans="2:18" ht="75" customHeight="1" x14ac:dyDescent="0.2">
      <c r="B473" s="15"/>
      <c r="C473" s="16"/>
      <c r="D473" s="15"/>
      <c r="R473" s="20"/>
    </row>
    <row r="474" spans="2:18" ht="75" customHeight="1" x14ac:dyDescent="0.2">
      <c r="B474" s="15"/>
      <c r="C474" s="16"/>
      <c r="D474" s="15"/>
      <c r="R474" s="20"/>
    </row>
    <row r="475" spans="2:18" ht="75" customHeight="1" x14ac:dyDescent="0.2">
      <c r="B475" s="15"/>
      <c r="C475" s="16"/>
      <c r="D475" s="15"/>
      <c r="R475" s="20"/>
    </row>
    <row r="476" spans="2:18" ht="75" customHeight="1" x14ac:dyDescent="0.2">
      <c r="B476" s="15"/>
      <c r="C476" s="16"/>
      <c r="D476" s="15"/>
      <c r="R476" s="20"/>
    </row>
    <row r="477" spans="2:18" ht="75" customHeight="1" x14ac:dyDescent="0.2">
      <c r="B477" s="15"/>
      <c r="C477" s="16"/>
      <c r="D477" s="15"/>
      <c r="R477" s="20"/>
    </row>
    <row r="478" spans="2:18" ht="75" customHeight="1" x14ac:dyDescent="0.2">
      <c r="B478" s="15"/>
      <c r="C478" s="16"/>
      <c r="D478" s="15"/>
      <c r="R478" s="20"/>
    </row>
    <row r="479" spans="2:18" ht="75" customHeight="1" x14ac:dyDescent="0.2">
      <c r="B479" s="15"/>
      <c r="C479" s="16"/>
      <c r="D479" s="15"/>
      <c r="R479" s="20"/>
    </row>
    <row r="480" spans="2:18" ht="75" customHeight="1" x14ac:dyDescent="0.2">
      <c r="B480" s="15"/>
      <c r="C480" s="16"/>
      <c r="D480" s="15"/>
      <c r="R480" s="20"/>
    </row>
    <row r="481" spans="2:18" ht="75" customHeight="1" x14ac:dyDescent="0.2">
      <c r="B481" s="15"/>
      <c r="C481" s="16"/>
      <c r="D481" s="15"/>
      <c r="R481" s="20"/>
    </row>
    <row r="482" spans="2:18" ht="75" customHeight="1" x14ac:dyDescent="0.2">
      <c r="B482" s="15"/>
      <c r="C482" s="16"/>
      <c r="D482" s="15"/>
      <c r="R482" s="20"/>
    </row>
    <row r="483" spans="2:18" ht="75" customHeight="1" x14ac:dyDescent="0.2">
      <c r="B483" s="15"/>
      <c r="C483" s="16"/>
      <c r="D483" s="15"/>
      <c r="R483" s="20"/>
    </row>
    <row r="484" spans="2:18" ht="75" customHeight="1" x14ac:dyDescent="0.2">
      <c r="B484" s="15"/>
      <c r="C484" s="16"/>
      <c r="D484" s="15"/>
      <c r="R484" s="20"/>
    </row>
    <row r="485" spans="2:18" ht="75" customHeight="1" x14ac:dyDescent="0.2">
      <c r="B485" s="15"/>
      <c r="C485" s="16"/>
      <c r="D485" s="15"/>
      <c r="R485" s="20"/>
    </row>
    <row r="486" spans="2:18" ht="75" customHeight="1" x14ac:dyDescent="0.2">
      <c r="B486" s="15"/>
      <c r="C486" s="16"/>
      <c r="D486" s="15"/>
      <c r="R486" s="20"/>
    </row>
    <row r="487" spans="2:18" ht="75" customHeight="1" x14ac:dyDescent="0.2">
      <c r="B487" s="15"/>
      <c r="C487" s="16"/>
      <c r="D487" s="15"/>
      <c r="R487" s="20"/>
    </row>
    <row r="488" spans="2:18" ht="75" customHeight="1" x14ac:dyDescent="0.2">
      <c r="B488" s="15"/>
      <c r="C488" s="16"/>
      <c r="D488" s="15"/>
      <c r="R488" s="20"/>
    </row>
    <row r="489" spans="2:18" ht="75" customHeight="1" x14ac:dyDescent="0.2">
      <c r="B489" s="15"/>
      <c r="C489" s="16"/>
      <c r="D489" s="15"/>
      <c r="R489" s="20"/>
    </row>
    <row r="490" spans="2:18" ht="75" customHeight="1" x14ac:dyDescent="0.2">
      <c r="B490" s="15"/>
      <c r="C490" s="16"/>
      <c r="D490" s="15"/>
      <c r="R490" s="20"/>
    </row>
    <row r="491" spans="2:18" ht="75" customHeight="1" x14ac:dyDescent="0.2">
      <c r="B491" s="15"/>
      <c r="C491" s="16"/>
      <c r="D491" s="15"/>
      <c r="R491" s="20"/>
    </row>
    <row r="492" spans="2:18" ht="75" customHeight="1" x14ac:dyDescent="0.2">
      <c r="B492" s="15"/>
      <c r="C492" s="16"/>
      <c r="D492" s="15"/>
      <c r="R492" s="20"/>
    </row>
    <row r="493" spans="2:18" ht="75" customHeight="1" x14ac:dyDescent="0.2">
      <c r="B493" s="15"/>
      <c r="C493" s="16"/>
      <c r="D493" s="15"/>
      <c r="R493" s="20"/>
    </row>
    <row r="494" spans="2:18" ht="75" customHeight="1" x14ac:dyDescent="0.2">
      <c r="B494" s="15"/>
      <c r="C494" s="16"/>
      <c r="D494" s="15"/>
      <c r="R494" s="20"/>
    </row>
    <row r="495" spans="2:18" ht="75" customHeight="1" x14ac:dyDescent="0.2">
      <c r="B495" s="15"/>
      <c r="C495" s="16"/>
      <c r="D495" s="15"/>
      <c r="R495" s="20"/>
    </row>
    <row r="496" spans="2:18" ht="75" customHeight="1" x14ac:dyDescent="0.2">
      <c r="B496" s="15"/>
      <c r="C496" s="16"/>
      <c r="D496" s="15"/>
      <c r="R496" s="20"/>
    </row>
    <row r="497" spans="2:18" ht="75" customHeight="1" x14ac:dyDescent="0.2">
      <c r="B497" s="15"/>
      <c r="C497" s="16"/>
      <c r="D497" s="15"/>
      <c r="R497" s="20"/>
    </row>
    <row r="498" spans="2:18" ht="75" customHeight="1" x14ac:dyDescent="0.2">
      <c r="B498" s="15"/>
      <c r="C498" s="16"/>
      <c r="D498" s="15"/>
      <c r="R498" s="20"/>
    </row>
    <row r="499" spans="2:18" ht="75" customHeight="1" x14ac:dyDescent="0.2">
      <c r="B499" s="15"/>
      <c r="C499" s="16"/>
      <c r="D499" s="15"/>
      <c r="R499" s="20"/>
    </row>
    <row r="500" spans="2:18" ht="75" customHeight="1" x14ac:dyDescent="0.2">
      <c r="B500" s="15"/>
      <c r="C500" s="16"/>
      <c r="D500" s="15"/>
      <c r="R500" s="20"/>
    </row>
    <row r="501" spans="2:18" ht="75" customHeight="1" x14ac:dyDescent="0.2">
      <c r="B501" s="15"/>
      <c r="C501" s="16"/>
      <c r="D501" s="15"/>
      <c r="R501" s="20"/>
    </row>
    <row r="502" spans="2:18" ht="75" customHeight="1" x14ac:dyDescent="0.2">
      <c r="B502" s="15"/>
      <c r="C502" s="16"/>
      <c r="D502" s="15"/>
      <c r="R502" s="20"/>
    </row>
    <row r="503" spans="2:18" ht="75" customHeight="1" x14ac:dyDescent="0.2">
      <c r="B503" s="15"/>
      <c r="C503" s="16"/>
      <c r="D503" s="15"/>
      <c r="R503" s="20"/>
    </row>
    <row r="504" spans="2:18" ht="75" customHeight="1" x14ac:dyDescent="0.2">
      <c r="B504" s="15"/>
      <c r="C504" s="16"/>
      <c r="D504" s="15"/>
      <c r="R504" s="20"/>
    </row>
    <row r="505" spans="2:18" ht="75" customHeight="1" x14ac:dyDescent="0.2">
      <c r="B505" s="15"/>
      <c r="C505" s="16"/>
      <c r="D505" s="15"/>
      <c r="R505" s="20"/>
    </row>
    <row r="506" spans="2:18" ht="75" customHeight="1" x14ac:dyDescent="0.2">
      <c r="B506" s="15"/>
      <c r="C506" s="16"/>
      <c r="D506" s="15"/>
      <c r="R506" s="20"/>
    </row>
    <row r="507" spans="2:18" ht="75" customHeight="1" x14ac:dyDescent="0.2">
      <c r="B507" s="15"/>
      <c r="C507" s="16"/>
      <c r="D507" s="15"/>
      <c r="R507" s="20"/>
    </row>
    <row r="508" spans="2:18" ht="75" customHeight="1" x14ac:dyDescent="0.2">
      <c r="B508" s="15"/>
      <c r="C508" s="16"/>
      <c r="D508" s="15"/>
      <c r="R508" s="20"/>
    </row>
    <row r="509" spans="2:18" ht="75" customHeight="1" x14ac:dyDescent="0.2">
      <c r="B509" s="15"/>
      <c r="C509" s="16"/>
      <c r="D509" s="15"/>
      <c r="R509" s="20"/>
    </row>
    <row r="510" spans="2:18" ht="75" customHeight="1" x14ac:dyDescent="0.2">
      <c r="B510" s="15"/>
      <c r="C510" s="16"/>
      <c r="D510" s="15"/>
      <c r="R510" s="20"/>
    </row>
    <row r="511" spans="2:18" ht="75" customHeight="1" x14ac:dyDescent="0.2">
      <c r="B511" s="15"/>
      <c r="C511" s="16"/>
      <c r="D511" s="15"/>
      <c r="R511" s="20"/>
    </row>
    <row r="512" spans="2:18" ht="75" customHeight="1" x14ac:dyDescent="0.2">
      <c r="B512" s="15"/>
      <c r="C512" s="16"/>
      <c r="D512" s="15"/>
      <c r="R512" s="20"/>
    </row>
    <row r="513" spans="2:18" ht="75" customHeight="1" x14ac:dyDescent="0.2">
      <c r="B513" s="15"/>
      <c r="C513" s="16"/>
      <c r="D513" s="15"/>
      <c r="R513" s="20"/>
    </row>
    <row r="514" spans="2:18" ht="75" customHeight="1" x14ac:dyDescent="0.2">
      <c r="B514" s="15"/>
      <c r="C514" s="16"/>
      <c r="D514" s="15"/>
      <c r="R514" s="20"/>
    </row>
    <row r="515" spans="2:18" ht="75" customHeight="1" x14ac:dyDescent="0.2">
      <c r="B515" s="15"/>
      <c r="C515" s="16"/>
      <c r="D515" s="15"/>
      <c r="R515" s="20"/>
    </row>
    <row r="516" spans="2:18" ht="75" customHeight="1" x14ac:dyDescent="0.2">
      <c r="B516" s="15"/>
      <c r="C516" s="16"/>
      <c r="D516" s="15"/>
      <c r="R516" s="20"/>
    </row>
    <row r="517" spans="2:18" ht="75" customHeight="1" x14ac:dyDescent="0.2">
      <c r="B517" s="15"/>
      <c r="C517" s="16"/>
      <c r="D517" s="15"/>
      <c r="R517" s="20"/>
    </row>
    <row r="518" spans="2:18" ht="75" customHeight="1" x14ac:dyDescent="0.2">
      <c r="B518" s="15"/>
      <c r="C518" s="16"/>
      <c r="D518" s="15"/>
      <c r="R518" s="20"/>
    </row>
    <row r="519" spans="2:18" ht="75" customHeight="1" x14ac:dyDescent="0.2">
      <c r="B519" s="15"/>
      <c r="C519" s="16"/>
      <c r="D519" s="15"/>
      <c r="R519" s="20"/>
    </row>
    <row r="520" spans="2:18" ht="75" customHeight="1" x14ac:dyDescent="0.2">
      <c r="B520" s="15"/>
      <c r="C520" s="16"/>
      <c r="D520" s="15"/>
      <c r="R520" s="20"/>
    </row>
    <row r="521" spans="2:18" ht="75" customHeight="1" x14ac:dyDescent="0.2">
      <c r="B521" s="15"/>
      <c r="C521" s="16"/>
      <c r="D521" s="15"/>
      <c r="R521" s="20"/>
    </row>
    <row r="522" spans="2:18" ht="75" customHeight="1" x14ac:dyDescent="0.2">
      <c r="B522" s="15"/>
      <c r="C522" s="16"/>
      <c r="D522" s="15"/>
      <c r="R522" s="20"/>
    </row>
    <row r="523" spans="2:18" ht="75" customHeight="1" x14ac:dyDescent="0.2">
      <c r="B523" s="15"/>
      <c r="C523" s="16"/>
      <c r="D523" s="15"/>
      <c r="R523" s="20"/>
    </row>
    <row r="524" spans="2:18" ht="75" customHeight="1" x14ac:dyDescent="0.2">
      <c r="B524" s="15"/>
      <c r="C524" s="16"/>
      <c r="D524" s="15"/>
      <c r="R524" s="20"/>
    </row>
    <row r="525" spans="2:18" ht="75" customHeight="1" x14ac:dyDescent="0.2">
      <c r="B525" s="15"/>
      <c r="C525" s="16"/>
      <c r="D525" s="15"/>
      <c r="R525" s="20"/>
    </row>
    <row r="526" spans="2:18" ht="75" customHeight="1" x14ac:dyDescent="0.2">
      <c r="B526" s="15"/>
      <c r="C526" s="16"/>
      <c r="D526" s="15"/>
      <c r="R526" s="20"/>
    </row>
    <row r="527" spans="2:18" ht="75" customHeight="1" x14ac:dyDescent="0.2">
      <c r="B527" s="15"/>
      <c r="C527" s="16"/>
      <c r="D527" s="15"/>
      <c r="R527" s="20"/>
    </row>
    <row r="528" spans="2:18" ht="75" customHeight="1" x14ac:dyDescent="0.2">
      <c r="B528" s="15"/>
      <c r="C528" s="16"/>
      <c r="D528" s="15"/>
      <c r="R528" s="20"/>
    </row>
    <row r="529" spans="2:18" ht="75" customHeight="1" x14ac:dyDescent="0.2">
      <c r="B529" s="15"/>
      <c r="C529" s="16"/>
      <c r="D529" s="15"/>
      <c r="R529" s="20"/>
    </row>
    <row r="530" spans="2:18" ht="75" customHeight="1" x14ac:dyDescent="0.2">
      <c r="B530" s="15"/>
      <c r="C530" s="16"/>
      <c r="D530" s="15"/>
      <c r="R530" s="20"/>
    </row>
    <row r="531" spans="2:18" ht="75" customHeight="1" x14ac:dyDescent="0.2">
      <c r="B531" s="15"/>
      <c r="C531" s="16"/>
      <c r="D531" s="15"/>
      <c r="R531" s="20"/>
    </row>
    <row r="532" spans="2:18" ht="75" customHeight="1" x14ac:dyDescent="0.2">
      <c r="B532" s="15"/>
      <c r="C532" s="16"/>
      <c r="D532" s="15"/>
      <c r="R532" s="20"/>
    </row>
    <row r="533" spans="2:18" ht="75" customHeight="1" x14ac:dyDescent="0.2">
      <c r="B533" s="15"/>
      <c r="C533" s="16"/>
      <c r="D533" s="15"/>
      <c r="R533" s="20"/>
    </row>
    <row r="534" spans="2:18" ht="75" customHeight="1" x14ac:dyDescent="0.2">
      <c r="B534" s="15"/>
      <c r="C534" s="16"/>
      <c r="D534" s="15"/>
      <c r="R534" s="20"/>
    </row>
    <row r="535" spans="2:18" ht="75" customHeight="1" x14ac:dyDescent="0.2">
      <c r="B535" s="15"/>
      <c r="C535" s="16"/>
      <c r="D535" s="15"/>
      <c r="R535" s="20"/>
    </row>
    <row r="536" spans="2:18" ht="75" customHeight="1" x14ac:dyDescent="0.2">
      <c r="B536" s="15"/>
      <c r="C536" s="16"/>
      <c r="D536" s="15"/>
      <c r="R536" s="20"/>
    </row>
    <row r="537" spans="2:18" ht="75" customHeight="1" x14ac:dyDescent="0.2">
      <c r="B537" s="15"/>
      <c r="C537" s="16"/>
      <c r="D537" s="15"/>
      <c r="R537" s="20"/>
    </row>
    <row r="538" spans="2:18" ht="75" customHeight="1" x14ac:dyDescent="0.2">
      <c r="B538" s="15"/>
      <c r="C538" s="16"/>
      <c r="D538" s="15"/>
      <c r="R538" s="20"/>
    </row>
    <row r="539" spans="2:18" ht="75" customHeight="1" x14ac:dyDescent="0.2">
      <c r="B539" s="15"/>
      <c r="C539" s="16"/>
      <c r="D539" s="15"/>
      <c r="R539" s="20"/>
    </row>
    <row r="540" spans="2:18" ht="75" customHeight="1" x14ac:dyDescent="0.2">
      <c r="B540" s="15"/>
      <c r="C540" s="16"/>
      <c r="D540" s="15"/>
      <c r="R540" s="20"/>
    </row>
    <row r="541" spans="2:18" ht="75" customHeight="1" x14ac:dyDescent="0.2">
      <c r="D541" s="15"/>
      <c r="R541" s="20"/>
    </row>
    <row r="542" spans="2:18" ht="75" customHeight="1" x14ac:dyDescent="0.2">
      <c r="D542" s="15"/>
      <c r="R542" s="20"/>
    </row>
    <row r="543" spans="2:18" ht="75" customHeight="1" x14ac:dyDescent="0.2">
      <c r="D543" s="15"/>
      <c r="R543" s="20"/>
    </row>
    <row r="544" spans="2:18" ht="75" customHeight="1" x14ac:dyDescent="0.2">
      <c r="D544" s="15"/>
      <c r="R544" s="20"/>
    </row>
    <row r="545" spans="4:18" ht="75" customHeight="1" x14ac:dyDescent="0.2">
      <c r="D545" s="15"/>
      <c r="R545" s="20"/>
    </row>
    <row r="546" spans="4:18" ht="75" customHeight="1" x14ac:dyDescent="0.2">
      <c r="D546" s="15"/>
      <c r="R546" s="20"/>
    </row>
    <row r="547" spans="4:18" ht="75" customHeight="1" x14ac:dyDescent="0.2">
      <c r="D547" s="15"/>
      <c r="R547" s="20"/>
    </row>
    <row r="548" spans="4:18" ht="75" customHeight="1" x14ac:dyDescent="0.2">
      <c r="D548" s="15"/>
      <c r="R548" s="20"/>
    </row>
    <row r="549" spans="4:18" ht="75" customHeight="1" x14ac:dyDescent="0.2">
      <c r="D549" s="15"/>
      <c r="R549" s="20"/>
    </row>
    <row r="550" spans="4:18" ht="75" customHeight="1" x14ac:dyDescent="0.2">
      <c r="D550" s="15"/>
      <c r="R550" s="20"/>
    </row>
    <row r="551" spans="4:18" ht="75" customHeight="1" x14ac:dyDescent="0.2">
      <c r="D551" s="15"/>
      <c r="R551" s="20"/>
    </row>
    <row r="552" spans="4:18" ht="75" customHeight="1" x14ac:dyDescent="0.2">
      <c r="D552" s="15"/>
      <c r="R552" s="20"/>
    </row>
    <row r="553" spans="4:18" ht="75" customHeight="1" x14ac:dyDescent="0.2">
      <c r="D553" s="15"/>
      <c r="R553" s="20"/>
    </row>
    <row r="554" spans="4:18" ht="75" customHeight="1" x14ac:dyDescent="0.2">
      <c r="D554" s="15"/>
      <c r="R554" s="20"/>
    </row>
    <row r="555" spans="4:18" ht="75" customHeight="1" x14ac:dyDescent="0.2">
      <c r="D555" s="15"/>
      <c r="R555" s="20"/>
    </row>
    <row r="556" spans="4:18" ht="75" customHeight="1" x14ac:dyDescent="0.2">
      <c r="D556" s="15"/>
      <c r="R556" s="20"/>
    </row>
    <row r="557" spans="4:18" ht="75" customHeight="1" x14ac:dyDescent="0.2">
      <c r="D557" s="15"/>
      <c r="R557" s="20"/>
    </row>
    <row r="558" spans="4:18" ht="75" customHeight="1" x14ac:dyDescent="0.2">
      <c r="D558" s="15"/>
      <c r="R558" s="20"/>
    </row>
    <row r="559" spans="4:18" ht="75" customHeight="1" x14ac:dyDescent="0.2">
      <c r="D559" s="15"/>
      <c r="R559" s="20"/>
    </row>
    <row r="560" spans="4:18" ht="75" customHeight="1" x14ac:dyDescent="0.2">
      <c r="D560" s="15"/>
      <c r="R560" s="20"/>
    </row>
    <row r="561" spans="4:18" ht="75" customHeight="1" x14ac:dyDescent="0.2">
      <c r="D561" s="15"/>
      <c r="R561" s="20"/>
    </row>
    <row r="562" spans="4:18" ht="75" customHeight="1" x14ac:dyDescent="0.2">
      <c r="D562" s="15"/>
      <c r="R562" s="20"/>
    </row>
    <row r="563" spans="4:18" ht="75" customHeight="1" x14ac:dyDescent="0.2">
      <c r="D563" s="15"/>
      <c r="R563" s="20"/>
    </row>
    <row r="564" spans="4:18" ht="75" customHeight="1" x14ac:dyDescent="0.2">
      <c r="D564" s="15"/>
      <c r="R564" s="20"/>
    </row>
    <row r="565" spans="4:18" ht="75" customHeight="1" x14ac:dyDescent="0.2">
      <c r="D565" s="15"/>
      <c r="R565" s="20"/>
    </row>
    <row r="566" spans="4:18" ht="75" customHeight="1" x14ac:dyDescent="0.2">
      <c r="D566" s="15"/>
      <c r="R566" s="20"/>
    </row>
    <row r="567" spans="4:18" ht="75" customHeight="1" x14ac:dyDescent="0.2">
      <c r="D567" s="15"/>
      <c r="R567" s="20"/>
    </row>
    <row r="568" spans="4:18" ht="75" customHeight="1" x14ac:dyDescent="0.2">
      <c r="D568" s="15"/>
      <c r="R568" s="20"/>
    </row>
    <row r="569" spans="4:18" ht="75" customHeight="1" x14ac:dyDescent="0.2">
      <c r="D569" s="15"/>
      <c r="R569" s="20"/>
    </row>
    <row r="570" spans="4:18" ht="75" customHeight="1" x14ac:dyDescent="0.2">
      <c r="D570" s="15"/>
      <c r="R570" s="20"/>
    </row>
    <row r="571" spans="4:18" ht="75" customHeight="1" x14ac:dyDescent="0.2">
      <c r="D571" s="15"/>
      <c r="R571" s="20"/>
    </row>
    <row r="572" spans="4:18" ht="75" customHeight="1" x14ac:dyDescent="0.2">
      <c r="D572" s="15"/>
      <c r="R572" s="20"/>
    </row>
    <row r="573" spans="4:18" ht="75" customHeight="1" x14ac:dyDescent="0.2">
      <c r="D573" s="15"/>
      <c r="R573" s="20"/>
    </row>
    <row r="574" spans="4:18" ht="75" customHeight="1" x14ac:dyDescent="0.2">
      <c r="D574" s="15"/>
      <c r="R574" s="20"/>
    </row>
    <row r="575" spans="4:18" ht="75" customHeight="1" x14ac:dyDescent="0.2">
      <c r="D575" s="15"/>
      <c r="R575" s="20"/>
    </row>
    <row r="576" spans="4:18" ht="75" customHeight="1" x14ac:dyDescent="0.2">
      <c r="D576" s="15"/>
      <c r="R576" s="20"/>
    </row>
    <row r="577" spans="4:18" ht="75" customHeight="1" x14ac:dyDescent="0.2">
      <c r="D577" s="15"/>
      <c r="R577" s="20"/>
    </row>
    <row r="578" spans="4:18" ht="75" customHeight="1" x14ac:dyDescent="0.2">
      <c r="D578" s="15"/>
      <c r="R578" s="20"/>
    </row>
    <row r="579" spans="4:18" ht="75" customHeight="1" x14ac:dyDescent="0.2">
      <c r="D579" s="15"/>
      <c r="R579" s="20"/>
    </row>
    <row r="580" spans="4:18" ht="75" customHeight="1" x14ac:dyDescent="0.2">
      <c r="D580" s="15"/>
      <c r="R580" s="20"/>
    </row>
    <row r="581" spans="4:18" ht="75" customHeight="1" x14ac:dyDescent="0.2">
      <c r="D581" s="15"/>
      <c r="R581" s="20"/>
    </row>
    <row r="582" spans="4:18" ht="75" customHeight="1" x14ac:dyDescent="0.2">
      <c r="D582" s="15"/>
      <c r="R582" s="20"/>
    </row>
    <row r="583" spans="4:18" ht="75" customHeight="1" x14ac:dyDescent="0.2">
      <c r="D583" s="15"/>
      <c r="R583" s="20"/>
    </row>
    <row r="584" spans="4:18" ht="75" customHeight="1" x14ac:dyDescent="0.2">
      <c r="D584" s="15"/>
      <c r="R584" s="20"/>
    </row>
    <row r="585" spans="4:18" ht="75" customHeight="1" x14ac:dyDescent="0.2">
      <c r="D585" s="15"/>
      <c r="R585" s="20"/>
    </row>
    <row r="586" spans="4:18" ht="75" customHeight="1" x14ac:dyDescent="0.2">
      <c r="D586" s="15"/>
      <c r="R586" s="20"/>
    </row>
    <row r="587" spans="4:18" ht="75" customHeight="1" x14ac:dyDescent="0.2">
      <c r="D587" s="15"/>
      <c r="R587" s="20"/>
    </row>
    <row r="588" spans="4:18" ht="75" customHeight="1" x14ac:dyDescent="0.2">
      <c r="D588" s="15"/>
      <c r="R588" s="20"/>
    </row>
    <row r="589" spans="4:18" ht="75" customHeight="1" x14ac:dyDescent="0.2">
      <c r="D589" s="15"/>
      <c r="R589" s="20"/>
    </row>
    <row r="590" spans="4:18" ht="75" customHeight="1" x14ac:dyDescent="0.2">
      <c r="D590" s="15"/>
      <c r="R590" s="20"/>
    </row>
    <row r="591" spans="4:18" ht="75" customHeight="1" x14ac:dyDescent="0.2">
      <c r="D591" s="15"/>
      <c r="R591" s="20"/>
    </row>
    <row r="592" spans="4:18" ht="75" customHeight="1" x14ac:dyDescent="0.2">
      <c r="D592" s="15"/>
      <c r="R592" s="20"/>
    </row>
    <row r="593" spans="4:18" ht="75" customHeight="1" x14ac:dyDescent="0.2">
      <c r="D593" s="15"/>
      <c r="R593" s="20"/>
    </row>
    <row r="594" spans="4:18" ht="75" customHeight="1" x14ac:dyDescent="0.2">
      <c r="D594" s="15"/>
      <c r="R594" s="20"/>
    </row>
    <row r="595" spans="4:18" ht="75" customHeight="1" x14ac:dyDescent="0.2">
      <c r="D595" s="15"/>
      <c r="R595" s="20"/>
    </row>
    <row r="596" spans="4:18" ht="75" customHeight="1" x14ac:dyDescent="0.2">
      <c r="D596" s="15"/>
      <c r="R596" s="20"/>
    </row>
    <row r="597" spans="4:18" ht="75" customHeight="1" x14ac:dyDescent="0.2">
      <c r="D597" s="15"/>
      <c r="R597" s="20"/>
    </row>
    <row r="598" spans="4:18" ht="75" customHeight="1" x14ac:dyDescent="0.2">
      <c r="D598" s="15"/>
      <c r="R598" s="20"/>
    </row>
    <row r="599" spans="4:18" ht="75" customHeight="1" x14ac:dyDescent="0.2">
      <c r="D599" s="15"/>
      <c r="R599" s="20"/>
    </row>
    <row r="600" spans="4:18" ht="75" customHeight="1" x14ac:dyDescent="0.2">
      <c r="D600" s="15"/>
      <c r="R600" s="20"/>
    </row>
    <row r="601" spans="4:18" ht="75" customHeight="1" x14ac:dyDescent="0.2">
      <c r="D601" s="15"/>
      <c r="R601" s="20"/>
    </row>
    <row r="602" spans="4:18" ht="75" customHeight="1" x14ac:dyDescent="0.2">
      <c r="D602" s="15"/>
      <c r="R602" s="20"/>
    </row>
    <row r="603" spans="4:18" ht="75" customHeight="1" x14ac:dyDescent="0.2">
      <c r="D603" s="15"/>
      <c r="R603" s="20"/>
    </row>
    <row r="604" spans="4:18" ht="75" customHeight="1" x14ac:dyDescent="0.2">
      <c r="D604" s="15"/>
      <c r="R604" s="20"/>
    </row>
    <row r="605" spans="4:18" ht="75" customHeight="1" x14ac:dyDescent="0.2">
      <c r="D605" s="15"/>
      <c r="R605" s="20"/>
    </row>
    <row r="606" spans="4:18" ht="75" customHeight="1" x14ac:dyDescent="0.2">
      <c r="D606" s="15"/>
      <c r="R606" s="20"/>
    </row>
    <row r="607" spans="4:18" ht="75" customHeight="1" x14ac:dyDescent="0.2">
      <c r="D607" s="15"/>
      <c r="R607" s="20"/>
    </row>
    <row r="608" spans="4:18" ht="75" customHeight="1" x14ac:dyDescent="0.2">
      <c r="D608" s="15"/>
      <c r="R608" s="20"/>
    </row>
    <row r="609" spans="4:18" ht="75" customHeight="1" x14ac:dyDescent="0.2">
      <c r="D609" s="15"/>
      <c r="R609" s="20"/>
    </row>
    <row r="610" spans="4:18" ht="75" customHeight="1" x14ac:dyDescent="0.2">
      <c r="D610" s="15"/>
      <c r="R610" s="20"/>
    </row>
    <row r="611" spans="4:18" ht="75" customHeight="1" x14ac:dyDescent="0.2">
      <c r="D611" s="15"/>
      <c r="R611" s="20"/>
    </row>
    <row r="612" spans="4:18" ht="75" customHeight="1" x14ac:dyDescent="0.2">
      <c r="D612" s="15"/>
      <c r="R612" s="20"/>
    </row>
    <row r="613" spans="4:18" ht="75" customHeight="1" x14ac:dyDescent="0.2">
      <c r="D613" s="15"/>
      <c r="R613" s="20"/>
    </row>
    <row r="614" spans="4:18" ht="75" customHeight="1" x14ac:dyDescent="0.2">
      <c r="D614" s="15"/>
      <c r="R614" s="20"/>
    </row>
    <row r="615" spans="4:18" ht="75" customHeight="1" x14ac:dyDescent="0.2">
      <c r="R615" s="20"/>
    </row>
    <row r="616" spans="4:18" ht="75" customHeight="1" x14ac:dyDescent="0.2">
      <c r="R616" s="20"/>
    </row>
    <row r="617" spans="4:18" ht="75" customHeight="1" x14ac:dyDescent="0.2">
      <c r="R617" s="20"/>
    </row>
    <row r="618" spans="4:18" ht="75" customHeight="1" x14ac:dyDescent="0.2">
      <c r="R618" s="20"/>
    </row>
    <row r="619" spans="4:18" ht="75" customHeight="1" x14ac:dyDescent="0.2">
      <c r="R619" s="20"/>
    </row>
    <row r="620" spans="4:18" ht="75" customHeight="1" x14ac:dyDescent="0.2">
      <c r="R620" s="20"/>
    </row>
    <row r="621" spans="4:18" ht="75" customHeight="1" x14ac:dyDescent="0.2">
      <c r="R621" s="20"/>
    </row>
    <row r="622" spans="4:18" ht="75" customHeight="1" x14ac:dyDescent="0.2">
      <c r="R622" s="20"/>
    </row>
    <row r="623" spans="4:18" ht="75" customHeight="1" x14ac:dyDescent="0.2">
      <c r="R623" s="20"/>
    </row>
    <row r="624" spans="4:18" ht="75" customHeight="1" x14ac:dyDescent="0.2">
      <c r="R624" s="20"/>
    </row>
    <row r="625" spans="18:18" ht="75" customHeight="1" x14ac:dyDescent="0.2">
      <c r="R625" s="20"/>
    </row>
    <row r="626" spans="18:18" ht="75" customHeight="1" x14ac:dyDescent="0.2">
      <c r="R626" s="20"/>
    </row>
    <row r="627" spans="18:18" ht="75" customHeight="1" x14ac:dyDescent="0.2">
      <c r="R627" s="20"/>
    </row>
    <row r="628" spans="18:18" ht="75" customHeight="1" x14ac:dyDescent="0.2">
      <c r="R628" s="20"/>
    </row>
    <row r="629" spans="18:18" ht="75" customHeight="1" x14ac:dyDescent="0.2">
      <c r="R629" s="20"/>
    </row>
    <row r="630" spans="18:18" ht="75" customHeight="1" x14ac:dyDescent="0.2">
      <c r="R630" s="20"/>
    </row>
    <row r="631" spans="18:18" ht="75" customHeight="1" x14ac:dyDescent="0.2">
      <c r="R631" s="20"/>
    </row>
    <row r="632" spans="18:18" ht="75" customHeight="1" x14ac:dyDescent="0.2">
      <c r="R632" s="20"/>
    </row>
    <row r="633" spans="18:18" ht="75" customHeight="1" x14ac:dyDescent="0.2">
      <c r="R633" s="20"/>
    </row>
    <row r="634" spans="18:18" ht="75" customHeight="1" x14ac:dyDescent="0.2">
      <c r="R634" s="20"/>
    </row>
    <row r="635" spans="18:18" ht="75" customHeight="1" x14ac:dyDescent="0.2">
      <c r="R635" s="20"/>
    </row>
  </sheetData>
  <autoFilter ref="A1:AA635" xr:uid="{3BBE1726-12D4-4FE9-8A04-140372B9DCA3}"/>
  <mergeCells count="21">
    <mergeCell ref="I8:J8"/>
    <mergeCell ref="K8:L8"/>
    <mergeCell ref="M8:M9"/>
    <mergeCell ref="N8:O8"/>
    <mergeCell ref="Q8:Q9"/>
    <mergeCell ref="C2:E2"/>
    <mergeCell ref="C3:E3"/>
    <mergeCell ref="B4:R4"/>
    <mergeCell ref="B6:B9"/>
    <mergeCell ref="C6:C9"/>
    <mergeCell ref="D6:D9"/>
    <mergeCell ref="E6:E9"/>
    <mergeCell ref="F6:H6"/>
    <mergeCell ref="I6:M6"/>
    <mergeCell ref="N6:Q6"/>
    <mergeCell ref="R8:R9"/>
    <mergeCell ref="F7:H7"/>
    <mergeCell ref="I7:M7"/>
    <mergeCell ref="N7:Q7"/>
    <mergeCell ref="F8:G8"/>
    <mergeCell ref="H8:H9"/>
  </mergeCells>
  <conditionalFormatting sqref="E374">
    <cfRule type="containsText" dxfId="0" priority="2" stopIfTrue="1" operator="containsText" text="Secretaría de Gestión del Riesgo">
      <formula>NOT(ISERROR(SEARCH("Secretaría de Gestión del Riesgo",E374)))</formula>
    </cfRule>
  </conditionalFormatting>
  <dataValidations disablePrompts="1" count="2">
    <dataValidation type="whole" allowBlank="1" showInputMessage="1" showErrorMessage="1" sqref="R65546:R65855 IQ65546:IQ65855 SM65546:SM65855 ACI65546:ACI65855 AME65546:AME65855 AWA65546:AWA65855 BFW65546:BFW65855 BPS65546:BPS65855 BZO65546:BZO65855 CJK65546:CJK65855 CTG65546:CTG65855 DDC65546:DDC65855 DMY65546:DMY65855 DWU65546:DWU65855 EGQ65546:EGQ65855 EQM65546:EQM65855 FAI65546:FAI65855 FKE65546:FKE65855 FUA65546:FUA65855 GDW65546:GDW65855 GNS65546:GNS65855 GXO65546:GXO65855 HHK65546:HHK65855 HRG65546:HRG65855 IBC65546:IBC65855 IKY65546:IKY65855 IUU65546:IUU65855 JEQ65546:JEQ65855 JOM65546:JOM65855 JYI65546:JYI65855 KIE65546:KIE65855 KSA65546:KSA65855 LBW65546:LBW65855 LLS65546:LLS65855 LVO65546:LVO65855 MFK65546:MFK65855 MPG65546:MPG65855 MZC65546:MZC65855 NIY65546:NIY65855 NSU65546:NSU65855 OCQ65546:OCQ65855 OMM65546:OMM65855 OWI65546:OWI65855 PGE65546:PGE65855 PQA65546:PQA65855 PZW65546:PZW65855 QJS65546:QJS65855 QTO65546:QTO65855 RDK65546:RDK65855 RNG65546:RNG65855 RXC65546:RXC65855 SGY65546:SGY65855 SQU65546:SQU65855 TAQ65546:TAQ65855 TKM65546:TKM65855 TUI65546:TUI65855 UEE65546:UEE65855 UOA65546:UOA65855 UXW65546:UXW65855 VHS65546:VHS65855 VRO65546:VRO65855 WBK65546:WBK65855 WLG65546:WLG65855 WVC65546:WVC65855 R131082:R131391 IQ131082:IQ131391 SM131082:SM131391 ACI131082:ACI131391 AME131082:AME131391 AWA131082:AWA131391 BFW131082:BFW131391 BPS131082:BPS131391 BZO131082:BZO131391 CJK131082:CJK131391 CTG131082:CTG131391 DDC131082:DDC131391 DMY131082:DMY131391 DWU131082:DWU131391 EGQ131082:EGQ131391 EQM131082:EQM131391 FAI131082:FAI131391 FKE131082:FKE131391 FUA131082:FUA131391 GDW131082:GDW131391 GNS131082:GNS131391 GXO131082:GXO131391 HHK131082:HHK131391 HRG131082:HRG131391 IBC131082:IBC131391 IKY131082:IKY131391 IUU131082:IUU131391 JEQ131082:JEQ131391 JOM131082:JOM131391 JYI131082:JYI131391 KIE131082:KIE131391 KSA131082:KSA131391 LBW131082:LBW131391 LLS131082:LLS131391 LVO131082:LVO131391 MFK131082:MFK131391 MPG131082:MPG131391 MZC131082:MZC131391 NIY131082:NIY131391 NSU131082:NSU131391 OCQ131082:OCQ131391 OMM131082:OMM131391 OWI131082:OWI131391 PGE131082:PGE131391 PQA131082:PQA131391 PZW131082:PZW131391 QJS131082:QJS131391 QTO131082:QTO131391 RDK131082:RDK131391 RNG131082:RNG131391 RXC131082:RXC131391 SGY131082:SGY131391 SQU131082:SQU131391 TAQ131082:TAQ131391 TKM131082:TKM131391 TUI131082:TUI131391 UEE131082:UEE131391 UOA131082:UOA131391 UXW131082:UXW131391 VHS131082:VHS131391 VRO131082:VRO131391 WBK131082:WBK131391 WLG131082:WLG131391 WVC131082:WVC131391 R196618:R196927 IQ196618:IQ196927 SM196618:SM196927 ACI196618:ACI196927 AME196618:AME196927 AWA196618:AWA196927 BFW196618:BFW196927 BPS196618:BPS196927 BZO196618:BZO196927 CJK196618:CJK196927 CTG196618:CTG196927 DDC196618:DDC196927 DMY196618:DMY196927 DWU196618:DWU196927 EGQ196618:EGQ196927 EQM196618:EQM196927 FAI196618:FAI196927 FKE196618:FKE196927 FUA196618:FUA196927 GDW196618:GDW196927 GNS196618:GNS196927 GXO196618:GXO196927 HHK196618:HHK196927 HRG196618:HRG196927 IBC196618:IBC196927 IKY196618:IKY196927 IUU196618:IUU196927 JEQ196618:JEQ196927 JOM196618:JOM196927 JYI196618:JYI196927 KIE196618:KIE196927 KSA196618:KSA196927 LBW196618:LBW196927 LLS196618:LLS196927 LVO196618:LVO196927 MFK196618:MFK196927 MPG196618:MPG196927 MZC196618:MZC196927 NIY196618:NIY196927 NSU196618:NSU196927 OCQ196618:OCQ196927 OMM196618:OMM196927 OWI196618:OWI196927 PGE196618:PGE196927 PQA196618:PQA196927 PZW196618:PZW196927 QJS196618:QJS196927 QTO196618:QTO196927 RDK196618:RDK196927 RNG196618:RNG196927 RXC196618:RXC196927 SGY196618:SGY196927 SQU196618:SQU196927 TAQ196618:TAQ196927 TKM196618:TKM196927 TUI196618:TUI196927 UEE196618:UEE196927 UOA196618:UOA196927 UXW196618:UXW196927 VHS196618:VHS196927 VRO196618:VRO196927 WBK196618:WBK196927 WLG196618:WLG196927 WVC196618:WVC196927 R262154:R262463 IQ262154:IQ262463 SM262154:SM262463 ACI262154:ACI262463 AME262154:AME262463 AWA262154:AWA262463 BFW262154:BFW262463 BPS262154:BPS262463 BZO262154:BZO262463 CJK262154:CJK262463 CTG262154:CTG262463 DDC262154:DDC262463 DMY262154:DMY262463 DWU262154:DWU262463 EGQ262154:EGQ262463 EQM262154:EQM262463 FAI262154:FAI262463 FKE262154:FKE262463 FUA262154:FUA262463 GDW262154:GDW262463 GNS262154:GNS262463 GXO262154:GXO262463 HHK262154:HHK262463 HRG262154:HRG262463 IBC262154:IBC262463 IKY262154:IKY262463 IUU262154:IUU262463 JEQ262154:JEQ262463 JOM262154:JOM262463 JYI262154:JYI262463 KIE262154:KIE262463 KSA262154:KSA262463 LBW262154:LBW262463 LLS262154:LLS262463 LVO262154:LVO262463 MFK262154:MFK262463 MPG262154:MPG262463 MZC262154:MZC262463 NIY262154:NIY262463 NSU262154:NSU262463 OCQ262154:OCQ262463 OMM262154:OMM262463 OWI262154:OWI262463 PGE262154:PGE262463 PQA262154:PQA262463 PZW262154:PZW262463 QJS262154:QJS262463 QTO262154:QTO262463 RDK262154:RDK262463 RNG262154:RNG262463 RXC262154:RXC262463 SGY262154:SGY262463 SQU262154:SQU262463 TAQ262154:TAQ262463 TKM262154:TKM262463 TUI262154:TUI262463 UEE262154:UEE262463 UOA262154:UOA262463 UXW262154:UXW262463 VHS262154:VHS262463 VRO262154:VRO262463 WBK262154:WBK262463 WLG262154:WLG262463 WVC262154:WVC262463 R327690:R327999 IQ327690:IQ327999 SM327690:SM327999 ACI327690:ACI327999 AME327690:AME327999 AWA327690:AWA327999 BFW327690:BFW327999 BPS327690:BPS327999 BZO327690:BZO327999 CJK327690:CJK327999 CTG327690:CTG327999 DDC327690:DDC327999 DMY327690:DMY327999 DWU327690:DWU327999 EGQ327690:EGQ327999 EQM327690:EQM327999 FAI327690:FAI327999 FKE327690:FKE327999 FUA327690:FUA327999 GDW327690:GDW327999 GNS327690:GNS327999 GXO327690:GXO327999 HHK327690:HHK327999 HRG327690:HRG327999 IBC327690:IBC327999 IKY327690:IKY327999 IUU327690:IUU327999 JEQ327690:JEQ327999 JOM327690:JOM327999 JYI327690:JYI327999 KIE327690:KIE327999 KSA327690:KSA327999 LBW327690:LBW327999 LLS327690:LLS327999 LVO327690:LVO327999 MFK327690:MFK327999 MPG327690:MPG327999 MZC327690:MZC327999 NIY327690:NIY327999 NSU327690:NSU327999 OCQ327690:OCQ327999 OMM327690:OMM327999 OWI327690:OWI327999 PGE327690:PGE327999 PQA327690:PQA327999 PZW327690:PZW327999 QJS327690:QJS327999 QTO327690:QTO327999 RDK327690:RDK327999 RNG327690:RNG327999 RXC327690:RXC327999 SGY327690:SGY327999 SQU327690:SQU327999 TAQ327690:TAQ327999 TKM327690:TKM327999 TUI327690:TUI327999 UEE327690:UEE327999 UOA327690:UOA327999 UXW327690:UXW327999 VHS327690:VHS327999 VRO327690:VRO327999 WBK327690:WBK327999 WLG327690:WLG327999 WVC327690:WVC327999 R393226:R393535 IQ393226:IQ393535 SM393226:SM393535 ACI393226:ACI393535 AME393226:AME393535 AWA393226:AWA393535 BFW393226:BFW393535 BPS393226:BPS393535 BZO393226:BZO393535 CJK393226:CJK393535 CTG393226:CTG393535 DDC393226:DDC393535 DMY393226:DMY393535 DWU393226:DWU393535 EGQ393226:EGQ393535 EQM393226:EQM393535 FAI393226:FAI393535 FKE393226:FKE393535 FUA393226:FUA393535 GDW393226:GDW393535 GNS393226:GNS393535 GXO393226:GXO393535 HHK393226:HHK393535 HRG393226:HRG393535 IBC393226:IBC393535 IKY393226:IKY393535 IUU393226:IUU393535 JEQ393226:JEQ393535 JOM393226:JOM393535 JYI393226:JYI393535 KIE393226:KIE393535 KSA393226:KSA393535 LBW393226:LBW393535 LLS393226:LLS393535 LVO393226:LVO393535 MFK393226:MFK393535 MPG393226:MPG393535 MZC393226:MZC393535 NIY393226:NIY393535 NSU393226:NSU393535 OCQ393226:OCQ393535 OMM393226:OMM393535 OWI393226:OWI393535 PGE393226:PGE393535 PQA393226:PQA393535 PZW393226:PZW393535 QJS393226:QJS393535 QTO393226:QTO393535 RDK393226:RDK393535 RNG393226:RNG393535 RXC393226:RXC393535 SGY393226:SGY393535 SQU393226:SQU393535 TAQ393226:TAQ393535 TKM393226:TKM393535 TUI393226:TUI393535 UEE393226:UEE393535 UOA393226:UOA393535 UXW393226:UXW393535 VHS393226:VHS393535 VRO393226:VRO393535 WBK393226:WBK393535 WLG393226:WLG393535 WVC393226:WVC393535 R458762:R459071 IQ458762:IQ459071 SM458762:SM459071 ACI458762:ACI459071 AME458762:AME459071 AWA458762:AWA459071 BFW458762:BFW459071 BPS458762:BPS459071 BZO458762:BZO459071 CJK458762:CJK459071 CTG458762:CTG459071 DDC458762:DDC459071 DMY458762:DMY459071 DWU458762:DWU459071 EGQ458762:EGQ459071 EQM458762:EQM459071 FAI458762:FAI459071 FKE458762:FKE459071 FUA458762:FUA459071 GDW458762:GDW459071 GNS458762:GNS459071 GXO458762:GXO459071 HHK458762:HHK459071 HRG458762:HRG459071 IBC458762:IBC459071 IKY458762:IKY459071 IUU458762:IUU459071 JEQ458762:JEQ459071 JOM458762:JOM459071 JYI458762:JYI459071 KIE458762:KIE459071 KSA458762:KSA459071 LBW458762:LBW459071 LLS458762:LLS459071 LVO458762:LVO459071 MFK458762:MFK459071 MPG458762:MPG459071 MZC458762:MZC459071 NIY458762:NIY459071 NSU458762:NSU459071 OCQ458762:OCQ459071 OMM458762:OMM459071 OWI458762:OWI459071 PGE458762:PGE459071 PQA458762:PQA459071 PZW458762:PZW459071 QJS458762:QJS459071 QTO458762:QTO459071 RDK458762:RDK459071 RNG458762:RNG459071 RXC458762:RXC459071 SGY458762:SGY459071 SQU458762:SQU459071 TAQ458762:TAQ459071 TKM458762:TKM459071 TUI458762:TUI459071 UEE458762:UEE459071 UOA458762:UOA459071 UXW458762:UXW459071 VHS458762:VHS459071 VRO458762:VRO459071 WBK458762:WBK459071 WLG458762:WLG459071 WVC458762:WVC459071 R524298:R524607 IQ524298:IQ524607 SM524298:SM524607 ACI524298:ACI524607 AME524298:AME524607 AWA524298:AWA524607 BFW524298:BFW524607 BPS524298:BPS524607 BZO524298:BZO524607 CJK524298:CJK524607 CTG524298:CTG524607 DDC524298:DDC524607 DMY524298:DMY524607 DWU524298:DWU524607 EGQ524298:EGQ524607 EQM524298:EQM524607 FAI524298:FAI524607 FKE524298:FKE524607 FUA524298:FUA524607 GDW524298:GDW524607 GNS524298:GNS524607 GXO524298:GXO524607 HHK524298:HHK524607 HRG524298:HRG524607 IBC524298:IBC524607 IKY524298:IKY524607 IUU524298:IUU524607 JEQ524298:JEQ524607 JOM524298:JOM524607 JYI524298:JYI524607 KIE524298:KIE524607 KSA524298:KSA524607 LBW524298:LBW524607 LLS524298:LLS524607 LVO524298:LVO524607 MFK524298:MFK524607 MPG524298:MPG524607 MZC524298:MZC524607 NIY524298:NIY524607 NSU524298:NSU524607 OCQ524298:OCQ524607 OMM524298:OMM524607 OWI524298:OWI524607 PGE524298:PGE524607 PQA524298:PQA524607 PZW524298:PZW524607 QJS524298:QJS524607 QTO524298:QTO524607 RDK524298:RDK524607 RNG524298:RNG524607 RXC524298:RXC524607 SGY524298:SGY524607 SQU524298:SQU524607 TAQ524298:TAQ524607 TKM524298:TKM524607 TUI524298:TUI524607 UEE524298:UEE524607 UOA524298:UOA524607 UXW524298:UXW524607 VHS524298:VHS524607 VRO524298:VRO524607 WBK524298:WBK524607 WLG524298:WLG524607 WVC524298:WVC524607 R589834:R590143 IQ589834:IQ590143 SM589834:SM590143 ACI589834:ACI590143 AME589834:AME590143 AWA589834:AWA590143 BFW589834:BFW590143 BPS589834:BPS590143 BZO589834:BZO590143 CJK589834:CJK590143 CTG589834:CTG590143 DDC589834:DDC590143 DMY589834:DMY590143 DWU589834:DWU590143 EGQ589834:EGQ590143 EQM589834:EQM590143 FAI589834:FAI590143 FKE589834:FKE590143 FUA589834:FUA590143 GDW589834:GDW590143 GNS589834:GNS590143 GXO589834:GXO590143 HHK589834:HHK590143 HRG589834:HRG590143 IBC589834:IBC590143 IKY589834:IKY590143 IUU589834:IUU590143 JEQ589834:JEQ590143 JOM589834:JOM590143 JYI589834:JYI590143 KIE589834:KIE590143 KSA589834:KSA590143 LBW589834:LBW590143 LLS589834:LLS590143 LVO589834:LVO590143 MFK589834:MFK590143 MPG589834:MPG590143 MZC589834:MZC590143 NIY589834:NIY590143 NSU589834:NSU590143 OCQ589834:OCQ590143 OMM589834:OMM590143 OWI589834:OWI590143 PGE589834:PGE590143 PQA589834:PQA590143 PZW589834:PZW590143 QJS589834:QJS590143 QTO589834:QTO590143 RDK589834:RDK590143 RNG589834:RNG590143 RXC589834:RXC590143 SGY589834:SGY590143 SQU589834:SQU590143 TAQ589834:TAQ590143 TKM589834:TKM590143 TUI589834:TUI590143 UEE589834:UEE590143 UOA589834:UOA590143 UXW589834:UXW590143 VHS589834:VHS590143 VRO589834:VRO590143 WBK589834:WBK590143 WLG589834:WLG590143 WVC589834:WVC590143 R655370:R655679 IQ655370:IQ655679 SM655370:SM655679 ACI655370:ACI655679 AME655370:AME655679 AWA655370:AWA655679 BFW655370:BFW655679 BPS655370:BPS655679 BZO655370:BZO655679 CJK655370:CJK655679 CTG655370:CTG655679 DDC655370:DDC655679 DMY655370:DMY655679 DWU655370:DWU655679 EGQ655370:EGQ655679 EQM655370:EQM655679 FAI655370:FAI655679 FKE655370:FKE655679 FUA655370:FUA655679 GDW655370:GDW655679 GNS655370:GNS655679 GXO655370:GXO655679 HHK655370:HHK655679 HRG655370:HRG655679 IBC655370:IBC655679 IKY655370:IKY655679 IUU655370:IUU655679 JEQ655370:JEQ655679 JOM655370:JOM655679 JYI655370:JYI655679 KIE655370:KIE655679 KSA655370:KSA655679 LBW655370:LBW655679 LLS655370:LLS655679 LVO655370:LVO655679 MFK655370:MFK655679 MPG655370:MPG655679 MZC655370:MZC655679 NIY655370:NIY655679 NSU655370:NSU655679 OCQ655370:OCQ655679 OMM655370:OMM655679 OWI655370:OWI655679 PGE655370:PGE655679 PQA655370:PQA655679 PZW655370:PZW655679 QJS655370:QJS655679 QTO655370:QTO655679 RDK655370:RDK655679 RNG655370:RNG655679 RXC655370:RXC655679 SGY655370:SGY655679 SQU655370:SQU655679 TAQ655370:TAQ655679 TKM655370:TKM655679 TUI655370:TUI655679 UEE655370:UEE655679 UOA655370:UOA655679 UXW655370:UXW655679 VHS655370:VHS655679 VRO655370:VRO655679 WBK655370:WBK655679 WLG655370:WLG655679 WVC655370:WVC655679 R720906:R721215 IQ720906:IQ721215 SM720906:SM721215 ACI720906:ACI721215 AME720906:AME721215 AWA720906:AWA721215 BFW720906:BFW721215 BPS720906:BPS721215 BZO720906:BZO721215 CJK720906:CJK721215 CTG720906:CTG721215 DDC720906:DDC721215 DMY720906:DMY721215 DWU720906:DWU721215 EGQ720906:EGQ721215 EQM720906:EQM721215 FAI720906:FAI721215 FKE720906:FKE721215 FUA720906:FUA721215 GDW720906:GDW721215 GNS720906:GNS721215 GXO720906:GXO721215 HHK720906:HHK721215 HRG720906:HRG721215 IBC720906:IBC721215 IKY720906:IKY721215 IUU720906:IUU721215 JEQ720906:JEQ721215 JOM720906:JOM721215 JYI720906:JYI721215 KIE720906:KIE721215 KSA720906:KSA721215 LBW720906:LBW721215 LLS720906:LLS721215 LVO720906:LVO721215 MFK720906:MFK721215 MPG720906:MPG721215 MZC720906:MZC721215 NIY720906:NIY721215 NSU720906:NSU721215 OCQ720906:OCQ721215 OMM720906:OMM721215 OWI720906:OWI721215 PGE720906:PGE721215 PQA720906:PQA721215 PZW720906:PZW721215 QJS720906:QJS721215 QTO720906:QTO721215 RDK720906:RDK721215 RNG720906:RNG721215 RXC720906:RXC721215 SGY720906:SGY721215 SQU720906:SQU721215 TAQ720906:TAQ721215 TKM720906:TKM721215 TUI720906:TUI721215 UEE720906:UEE721215 UOA720906:UOA721215 UXW720906:UXW721215 VHS720906:VHS721215 VRO720906:VRO721215 WBK720906:WBK721215 WLG720906:WLG721215 WVC720906:WVC721215 R786442:R786751 IQ786442:IQ786751 SM786442:SM786751 ACI786442:ACI786751 AME786442:AME786751 AWA786442:AWA786751 BFW786442:BFW786751 BPS786442:BPS786751 BZO786442:BZO786751 CJK786442:CJK786751 CTG786442:CTG786751 DDC786442:DDC786751 DMY786442:DMY786751 DWU786442:DWU786751 EGQ786442:EGQ786751 EQM786442:EQM786751 FAI786442:FAI786751 FKE786442:FKE786751 FUA786442:FUA786751 GDW786442:GDW786751 GNS786442:GNS786751 GXO786442:GXO786751 HHK786442:HHK786751 HRG786442:HRG786751 IBC786442:IBC786751 IKY786442:IKY786751 IUU786442:IUU786751 JEQ786442:JEQ786751 JOM786442:JOM786751 JYI786442:JYI786751 KIE786442:KIE786751 KSA786442:KSA786751 LBW786442:LBW786751 LLS786442:LLS786751 LVO786442:LVO786751 MFK786442:MFK786751 MPG786442:MPG786751 MZC786442:MZC786751 NIY786442:NIY786751 NSU786442:NSU786751 OCQ786442:OCQ786751 OMM786442:OMM786751 OWI786442:OWI786751 PGE786442:PGE786751 PQA786442:PQA786751 PZW786442:PZW786751 QJS786442:QJS786751 QTO786442:QTO786751 RDK786442:RDK786751 RNG786442:RNG786751 RXC786442:RXC786751 SGY786442:SGY786751 SQU786442:SQU786751 TAQ786442:TAQ786751 TKM786442:TKM786751 TUI786442:TUI786751 UEE786442:UEE786751 UOA786442:UOA786751 UXW786442:UXW786751 VHS786442:VHS786751 VRO786442:VRO786751 WBK786442:WBK786751 WLG786442:WLG786751 WVC786442:WVC786751 R851978:R852287 IQ851978:IQ852287 SM851978:SM852287 ACI851978:ACI852287 AME851978:AME852287 AWA851978:AWA852287 BFW851978:BFW852287 BPS851978:BPS852287 BZO851978:BZO852287 CJK851978:CJK852287 CTG851978:CTG852287 DDC851978:DDC852287 DMY851978:DMY852287 DWU851978:DWU852287 EGQ851978:EGQ852287 EQM851978:EQM852287 FAI851978:FAI852287 FKE851978:FKE852287 FUA851978:FUA852287 GDW851978:GDW852287 GNS851978:GNS852287 GXO851978:GXO852287 HHK851978:HHK852287 HRG851978:HRG852287 IBC851978:IBC852287 IKY851978:IKY852287 IUU851978:IUU852287 JEQ851978:JEQ852287 JOM851978:JOM852287 JYI851978:JYI852287 KIE851978:KIE852287 KSA851978:KSA852287 LBW851978:LBW852287 LLS851978:LLS852287 LVO851978:LVO852287 MFK851978:MFK852287 MPG851978:MPG852287 MZC851978:MZC852287 NIY851978:NIY852287 NSU851978:NSU852287 OCQ851978:OCQ852287 OMM851978:OMM852287 OWI851978:OWI852287 PGE851978:PGE852287 PQA851978:PQA852287 PZW851978:PZW852287 QJS851978:QJS852287 QTO851978:QTO852287 RDK851978:RDK852287 RNG851978:RNG852287 RXC851978:RXC852287 SGY851978:SGY852287 SQU851978:SQU852287 TAQ851978:TAQ852287 TKM851978:TKM852287 TUI851978:TUI852287 UEE851978:UEE852287 UOA851978:UOA852287 UXW851978:UXW852287 VHS851978:VHS852287 VRO851978:VRO852287 WBK851978:WBK852287 WLG851978:WLG852287 WVC851978:WVC852287 R917514:R917823 IQ917514:IQ917823 SM917514:SM917823 ACI917514:ACI917823 AME917514:AME917823 AWA917514:AWA917823 BFW917514:BFW917823 BPS917514:BPS917823 BZO917514:BZO917823 CJK917514:CJK917823 CTG917514:CTG917823 DDC917514:DDC917823 DMY917514:DMY917823 DWU917514:DWU917823 EGQ917514:EGQ917823 EQM917514:EQM917823 FAI917514:FAI917823 FKE917514:FKE917823 FUA917514:FUA917823 GDW917514:GDW917823 GNS917514:GNS917823 GXO917514:GXO917823 HHK917514:HHK917823 HRG917514:HRG917823 IBC917514:IBC917823 IKY917514:IKY917823 IUU917514:IUU917823 JEQ917514:JEQ917823 JOM917514:JOM917823 JYI917514:JYI917823 KIE917514:KIE917823 KSA917514:KSA917823 LBW917514:LBW917823 LLS917514:LLS917823 LVO917514:LVO917823 MFK917514:MFK917823 MPG917514:MPG917823 MZC917514:MZC917823 NIY917514:NIY917823 NSU917514:NSU917823 OCQ917514:OCQ917823 OMM917514:OMM917823 OWI917514:OWI917823 PGE917514:PGE917823 PQA917514:PQA917823 PZW917514:PZW917823 QJS917514:QJS917823 QTO917514:QTO917823 RDK917514:RDK917823 RNG917514:RNG917823 RXC917514:RXC917823 SGY917514:SGY917823 SQU917514:SQU917823 TAQ917514:TAQ917823 TKM917514:TKM917823 TUI917514:TUI917823 UEE917514:UEE917823 UOA917514:UOA917823 UXW917514:UXW917823 VHS917514:VHS917823 VRO917514:VRO917823 WBK917514:WBK917823 WLG917514:WLG917823 WVC917514:WVC917823 R983050:R983359 IQ983050:IQ983359 SM983050:SM983359 ACI983050:ACI983359 AME983050:AME983359 AWA983050:AWA983359 BFW983050:BFW983359 BPS983050:BPS983359 BZO983050:BZO983359 CJK983050:CJK983359 CTG983050:CTG983359 DDC983050:DDC983359 DMY983050:DMY983359 DWU983050:DWU983359 EGQ983050:EGQ983359 EQM983050:EQM983359 FAI983050:FAI983359 FKE983050:FKE983359 FUA983050:FUA983359 GDW983050:GDW983359 GNS983050:GNS983359 GXO983050:GXO983359 HHK983050:HHK983359 HRG983050:HRG983359 IBC983050:IBC983359 IKY983050:IKY983359 IUU983050:IUU983359 JEQ983050:JEQ983359 JOM983050:JOM983359 JYI983050:JYI983359 KIE983050:KIE983359 KSA983050:KSA983359 LBW983050:LBW983359 LLS983050:LLS983359 LVO983050:LVO983359 MFK983050:MFK983359 MPG983050:MPG983359 MZC983050:MZC983359 NIY983050:NIY983359 NSU983050:NSU983359 OCQ983050:OCQ983359 OMM983050:OMM983359 OWI983050:OWI983359 PGE983050:PGE983359 PQA983050:PQA983359 PZW983050:PZW983359 QJS983050:QJS983359 QTO983050:QTO983359 RDK983050:RDK983359 RNG983050:RNG983359 RXC983050:RXC983359 SGY983050:SGY983359 SQU983050:SQU983359 TAQ983050:TAQ983359 TKM983050:TKM983359 TUI983050:TUI983359 UEE983050:UEE983359 UOA983050:UOA983359 UXW983050:UXW983359 VHS983050:VHS983359 VRO983050:VRO983359 WBK983050:WBK983359 WLG983050:WLG983359 WVC983050:WVC983359 R322:R635 IQ322:IQ635 SM322:SM635 ACI322:ACI635 AME322:AME635 AWA322:AWA635 BFW322:BFW635 BPS322:BPS635 BZO322:BZO635 CJK322:CJK635 CTG322:CTG635 DDC322:DDC635 DMY322:DMY635 DWU322:DWU635 EGQ322:EGQ635 EQM322:EQM635 FAI322:FAI635 FKE322:FKE635 FUA322:FUA635 GDW322:GDW635 GNS322:GNS635 GXO322:GXO635 HHK322:HHK635 HRG322:HRG635 IBC322:IBC635 IKY322:IKY635 IUU322:IUU635 JEQ322:JEQ635 JOM322:JOM635 JYI322:JYI635 KIE322:KIE635 KSA322:KSA635 LBW322:LBW635 LLS322:LLS635 LVO322:LVO635 MFK322:MFK635 MPG322:MPG635 MZC322:MZC635 NIY322:NIY635 NSU322:NSU635 OCQ322:OCQ635 OMM322:OMM635 OWI322:OWI635 PGE322:PGE635 PQA322:PQA635 PZW322:PZW635 QJS322:QJS635 QTO322:QTO635 RDK322:RDK635 RNG322:RNG635 RXC322:RXC635 SGY322:SGY635 SQU322:SQU635 TAQ322:TAQ635 TKM322:TKM635 TUI322:TUI635 UEE322:UEE635 UOA322:UOA635 UXW322:UXW635 VHS322:VHS635 VRO322:VRO635 WBK322:WBK635 WLG322:WLG635 WVC322:WVC635 R65858:R66171 IQ65858:IQ66171 SM65858:SM66171 ACI65858:ACI66171 AME65858:AME66171 AWA65858:AWA66171 BFW65858:BFW66171 BPS65858:BPS66171 BZO65858:BZO66171 CJK65858:CJK66171 CTG65858:CTG66171 DDC65858:DDC66171 DMY65858:DMY66171 DWU65858:DWU66171 EGQ65858:EGQ66171 EQM65858:EQM66171 FAI65858:FAI66171 FKE65858:FKE66171 FUA65858:FUA66171 GDW65858:GDW66171 GNS65858:GNS66171 GXO65858:GXO66171 HHK65858:HHK66171 HRG65858:HRG66171 IBC65858:IBC66171 IKY65858:IKY66171 IUU65858:IUU66171 JEQ65858:JEQ66171 JOM65858:JOM66171 JYI65858:JYI66171 KIE65858:KIE66171 KSA65858:KSA66171 LBW65858:LBW66171 LLS65858:LLS66171 LVO65858:LVO66171 MFK65858:MFK66171 MPG65858:MPG66171 MZC65858:MZC66171 NIY65858:NIY66171 NSU65858:NSU66171 OCQ65858:OCQ66171 OMM65858:OMM66171 OWI65858:OWI66171 PGE65858:PGE66171 PQA65858:PQA66171 PZW65858:PZW66171 QJS65858:QJS66171 QTO65858:QTO66171 RDK65858:RDK66171 RNG65858:RNG66171 RXC65858:RXC66171 SGY65858:SGY66171 SQU65858:SQU66171 TAQ65858:TAQ66171 TKM65858:TKM66171 TUI65858:TUI66171 UEE65858:UEE66171 UOA65858:UOA66171 UXW65858:UXW66171 VHS65858:VHS66171 VRO65858:VRO66171 WBK65858:WBK66171 WLG65858:WLG66171 WVC65858:WVC66171 R131394:R131707 IQ131394:IQ131707 SM131394:SM131707 ACI131394:ACI131707 AME131394:AME131707 AWA131394:AWA131707 BFW131394:BFW131707 BPS131394:BPS131707 BZO131394:BZO131707 CJK131394:CJK131707 CTG131394:CTG131707 DDC131394:DDC131707 DMY131394:DMY131707 DWU131394:DWU131707 EGQ131394:EGQ131707 EQM131394:EQM131707 FAI131394:FAI131707 FKE131394:FKE131707 FUA131394:FUA131707 GDW131394:GDW131707 GNS131394:GNS131707 GXO131394:GXO131707 HHK131394:HHK131707 HRG131394:HRG131707 IBC131394:IBC131707 IKY131394:IKY131707 IUU131394:IUU131707 JEQ131394:JEQ131707 JOM131394:JOM131707 JYI131394:JYI131707 KIE131394:KIE131707 KSA131394:KSA131707 LBW131394:LBW131707 LLS131394:LLS131707 LVO131394:LVO131707 MFK131394:MFK131707 MPG131394:MPG131707 MZC131394:MZC131707 NIY131394:NIY131707 NSU131394:NSU131707 OCQ131394:OCQ131707 OMM131394:OMM131707 OWI131394:OWI131707 PGE131394:PGE131707 PQA131394:PQA131707 PZW131394:PZW131707 QJS131394:QJS131707 QTO131394:QTO131707 RDK131394:RDK131707 RNG131394:RNG131707 RXC131394:RXC131707 SGY131394:SGY131707 SQU131394:SQU131707 TAQ131394:TAQ131707 TKM131394:TKM131707 TUI131394:TUI131707 UEE131394:UEE131707 UOA131394:UOA131707 UXW131394:UXW131707 VHS131394:VHS131707 VRO131394:VRO131707 WBK131394:WBK131707 WLG131394:WLG131707 WVC131394:WVC131707 R196930:R197243 IQ196930:IQ197243 SM196930:SM197243 ACI196930:ACI197243 AME196930:AME197243 AWA196930:AWA197243 BFW196930:BFW197243 BPS196930:BPS197243 BZO196930:BZO197243 CJK196930:CJK197243 CTG196930:CTG197243 DDC196930:DDC197243 DMY196930:DMY197243 DWU196930:DWU197243 EGQ196930:EGQ197243 EQM196930:EQM197243 FAI196930:FAI197243 FKE196930:FKE197243 FUA196930:FUA197243 GDW196930:GDW197243 GNS196930:GNS197243 GXO196930:GXO197243 HHK196930:HHK197243 HRG196930:HRG197243 IBC196930:IBC197243 IKY196930:IKY197243 IUU196930:IUU197243 JEQ196930:JEQ197243 JOM196930:JOM197243 JYI196930:JYI197243 KIE196930:KIE197243 KSA196930:KSA197243 LBW196930:LBW197243 LLS196930:LLS197243 LVO196930:LVO197243 MFK196930:MFK197243 MPG196930:MPG197243 MZC196930:MZC197243 NIY196930:NIY197243 NSU196930:NSU197243 OCQ196930:OCQ197243 OMM196930:OMM197243 OWI196930:OWI197243 PGE196930:PGE197243 PQA196930:PQA197243 PZW196930:PZW197243 QJS196930:QJS197243 QTO196930:QTO197243 RDK196930:RDK197243 RNG196930:RNG197243 RXC196930:RXC197243 SGY196930:SGY197243 SQU196930:SQU197243 TAQ196930:TAQ197243 TKM196930:TKM197243 TUI196930:TUI197243 UEE196930:UEE197243 UOA196930:UOA197243 UXW196930:UXW197243 VHS196930:VHS197243 VRO196930:VRO197243 WBK196930:WBK197243 WLG196930:WLG197243 WVC196930:WVC197243 R262466:R262779 IQ262466:IQ262779 SM262466:SM262779 ACI262466:ACI262779 AME262466:AME262779 AWA262466:AWA262779 BFW262466:BFW262779 BPS262466:BPS262779 BZO262466:BZO262779 CJK262466:CJK262779 CTG262466:CTG262779 DDC262466:DDC262779 DMY262466:DMY262779 DWU262466:DWU262779 EGQ262466:EGQ262779 EQM262466:EQM262779 FAI262466:FAI262779 FKE262466:FKE262779 FUA262466:FUA262779 GDW262466:GDW262779 GNS262466:GNS262779 GXO262466:GXO262779 HHK262466:HHK262779 HRG262466:HRG262779 IBC262466:IBC262779 IKY262466:IKY262779 IUU262466:IUU262779 JEQ262466:JEQ262779 JOM262466:JOM262779 JYI262466:JYI262779 KIE262466:KIE262779 KSA262466:KSA262779 LBW262466:LBW262779 LLS262466:LLS262779 LVO262466:LVO262779 MFK262466:MFK262779 MPG262466:MPG262779 MZC262466:MZC262779 NIY262466:NIY262779 NSU262466:NSU262779 OCQ262466:OCQ262779 OMM262466:OMM262779 OWI262466:OWI262779 PGE262466:PGE262779 PQA262466:PQA262779 PZW262466:PZW262779 QJS262466:QJS262779 QTO262466:QTO262779 RDK262466:RDK262779 RNG262466:RNG262779 RXC262466:RXC262779 SGY262466:SGY262779 SQU262466:SQU262779 TAQ262466:TAQ262779 TKM262466:TKM262779 TUI262466:TUI262779 UEE262466:UEE262779 UOA262466:UOA262779 UXW262466:UXW262779 VHS262466:VHS262779 VRO262466:VRO262779 WBK262466:WBK262779 WLG262466:WLG262779 WVC262466:WVC262779 R328002:R328315 IQ328002:IQ328315 SM328002:SM328315 ACI328002:ACI328315 AME328002:AME328315 AWA328002:AWA328315 BFW328002:BFW328315 BPS328002:BPS328315 BZO328002:BZO328315 CJK328002:CJK328315 CTG328002:CTG328315 DDC328002:DDC328315 DMY328002:DMY328315 DWU328002:DWU328315 EGQ328002:EGQ328315 EQM328002:EQM328315 FAI328002:FAI328315 FKE328002:FKE328315 FUA328002:FUA328315 GDW328002:GDW328315 GNS328002:GNS328315 GXO328002:GXO328315 HHK328002:HHK328315 HRG328002:HRG328315 IBC328002:IBC328315 IKY328002:IKY328315 IUU328002:IUU328315 JEQ328002:JEQ328315 JOM328002:JOM328315 JYI328002:JYI328315 KIE328002:KIE328315 KSA328002:KSA328315 LBW328002:LBW328315 LLS328002:LLS328315 LVO328002:LVO328315 MFK328002:MFK328315 MPG328002:MPG328315 MZC328002:MZC328315 NIY328002:NIY328315 NSU328002:NSU328315 OCQ328002:OCQ328315 OMM328002:OMM328315 OWI328002:OWI328315 PGE328002:PGE328315 PQA328002:PQA328315 PZW328002:PZW328315 QJS328002:QJS328315 QTO328002:QTO328315 RDK328002:RDK328315 RNG328002:RNG328315 RXC328002:RXC328315 SGY328002:SGY328315 SQU328002:SQU328315 TAQ328002:TAQ328315 TKM328002:TKM328315 TUI328002:TUI328315 UEE328002:UEE328315 UOA328002:UOA328315 UXW328002:UXW328315 VHS328002:VHS328315 VRO328002:VRO328315 WBK328002:WBK328315 WLG328002:WLG328315 WVC328002:WVC328315 R393538:R393851 IQ393538:IQ393851 SM393538:SM393851 ACI393538:ACI393851 AME393538:AME393851 AWA393538:AWA393851 BFW393538:BFW393851 BPS393538:BPS393851 BZO393538:BZO393851 CJK393538:CJK393851 CTG393538:CTG393851 DDC393538:DDC393851 DMY393538:DMY393851 DWU393538:DWU393851 EGQ393538:EGQ393851 EQM393538:EQM393851 FAI393538:FAI393851 FKE393538:FKE393851 FUA393538:FUA393851 GDW393538:GDW393851 GNS393538:GNS393851 GXO393538:GXO393851 HHK393538:HHK393851 HRG393538:HRG393851 IBC393538:IBC393851 IKY393538:IKY393851 IUU393538:IUU393851 JEQ393538:JEQ393851 JOM393538:JOM393851 JYI393538:JYI393851 KIE393538:KIE393851 KSA393538:KSA393851 LBW393538:LBW393851 LLS393538:LLS393851 LVO393538:LVO393851 MFK393538:MFK393851 MPG393538:MPG393851 MZC393538:MZC393851 NIY393538:NIY393851 NSU393538:NSU393851 OCQ393538:OCQ393851 OMM393538:OMM393851 OWI393538:OWI393851 PGE393538:PGE393851 PQA393538:PQA393851 PZW393538:PZW393851 QJS393538:QJS393851 QTO393538:QTO393851 RDK393538:RDK393851 RNG393538:RNG393851 RXC393538:RXC393851 SGY393538:SGY393851 SQU393538:SQU393851 TAQ393538:TAQ393851 TKM393538:TKM393851 TUI393538:TUI393851 UEE393538:UEE393851 UOA393538:UOA393851 UXW393538:UXW393851 VHS393538:VHS393851 VRO393538:VRO393851 WBK393538:WBK393851 WLG393538:WLG393851 WVC393538:WVC393851 R459074:R459387 IQ459074:IQ459387 SM459074:SM459387 ACI459074:ACI459387 AME459074:AME459387 AWA459074:AWA459387 BFW459074:BFW459387 BPS459074:BPS459387 BZO459074:BZO459387 CJK459074:CJK459387 CTG459074:CTG459387 DDC459074:DDC459387 DMY459074:DMY459387 DWU459074:DWU459387 EGQ459074:EGQ459387 EQM459074:EQM459387 FAI459074:FAI459387 FKE459074:FKE459387 FUA459074:FUA459387 GDW459074:GDW459387 GNS459074:GNS459387 GXO459074:GXO459387 HHK459074:HHK459387 HRG459074:HRG459387 IBC459074:IBC459387 IKY459074:IKY459387 IUU459074:IUU459387 JEQ459074:JEQ459387 JOM459074:JOM459387 JYI459074:JYI459387 KIE459074:KIE459387 KSA459074:KSA459387 LBW459074:LBW459387 LLS459074:LLS459387 LVO459074:LVO459387 MFK459074:MFK459387 MPG459074:MPG459387 MZC459074:MZC459387 NIY459074:NIY459387 NSU459074:NSU459387 OCQ459074:OCQ459387 OMM459074:OMM459387 OWI459074:OWI459387 PGE459074:PGE459387 PQA459074:PQA459387 PZW459074:PZW459387 QJS459074:QJS459387 QTO459074:QTO459387 RDK459074:RDK459387 RNG459074:RNG459387 RXC459074:RXC459387 SGY459074:SGY459387 SQU459074:SQU459387 TAQ459074:TAQ459387 TKM459074:TKM459387 TUI459074:TUI459387 UEE459074:UEE459387 UOA459074:UOA459387 UXW459074:UXW459387 VHS459074:VHS459387 VRO459074:VRO459387 WBK459074:WBK459387 WLG459074:WLG459387 WVC459074:WVC459387 R524610:R524923 IQ524610:IQ524923 SM524610:SM524923 ACI524610:ACI524923 AME524610:AME524923 AWA524610:AWA524923 BFW524610:BFW524923 BPS524610:BPS524923 BZO524610:BZO524923 CJK524610:CJK524923 CTG524610:CTG524923 DDC524610:DDC524923 DMY524610:DMY524923 DWU524610:DWU524923 EGQ524610:EGQ524923 EQM524610:EQM524923 FAI524610:FAI524923 FKE524610:FKE524923 FUA524610:FUA524923 GDW524610:GDW524923 GNS524610:GNS524923 GXO524610:GXO524923 HHK524610:HHK524923 HRG524610:HRG524923 IBC524610:IBC524923 IKY524610:IKY524923 IUU524610:IUU524923 JEQ524610:JEQ524923 JOM524610:JOM524923 JYI524610:JYI524923 KIE524610:KIE524923 KSA524610:KSA524923 LBW524610:LBW524923 LLS524610:LLS524923 LVO524610:LVO524923 MFK524610:MFK524923 MPG524610:MPG524923 MZC524610:MZC524923 NIY524610:NIY524923 NSU524610:NSU524923 OCQ524610:OCQ524923 OMM524610:OMM524923 OWI524610:OWI524923 PGE524610:PGE524923 PQA524610:PQA524923 PZW524610:PZW524923 QJS524610:QJS524923 QTO524610:QTO524923 RDK524610:RDK524923 RNG524610:RNG524923 RXC524610:RXC524923 SGY524610:SGY524923 SQU524610:SQU524923 TAQ524610:TAQ524923 TKM524610:TKM524923 TUI524610:TUI524923 UEE524610:UEE524923 UOA524610:UOA524923 UXW524610:UXW524923 VHS524610:VHS524923 VRO524610:VRO524923 WBK524610:WBK524923 WLG524610:WLG524923 WVC524610:WVC524923 R590146:R590459 IQ590146:IQ590459 SM590146:SM590459 ACI590146:ACI590459 AME590146:AME590459 AWA590146:AWA590459 BFW590146:BFW590459 BPS590146:BPS590459 BZO590146:BZO590459 CJK590146:CJK590459 CTG590146:CTG590459 DDC590146:DDC590459 DMY590146:DMY590459 DWU590146:DWU590459 EGQ590146:EGQ590459 EQM590146:EQM590459 FAI590146:FAI590459 FKE590146:FKE590459 FUA590146:FUA590459 GDW590146:GDW590459 GNS590146:GNS590459 GXO590146:GXO590459 HHK590146:HHK590459 HRG590146:HRG590459 IBC590146:IBC590459 IKY590146:IKY590459 IUU590146:IUU590459 JEQ590146:JEQ590459 JOM590146:JOM590459 JYI590146:JYI590459 KIE590146:KIE590459 KSA590146:KSA590459 LBW590146:LBW590459 LLS590146:LLS590459 LVO590146:LVO590459 MFK590146:MFK590459 MPG590146:MPG590459 MZC590146:MZC590459 NIY590146:NIY590459 NSU590146:NSU590459 OCQ590146:OCQ590459 OMM590146:OMM590459 OWI590146:OWI590459 PGE590146:PGE590459 PQA590146:PQA590459 PZW590146:PZW590459 QJS590146:QJS590459 QTO590146:QTO590459 RDK590146:RDK590459 RNG590146:RNG590459 RXC590146:RXC590459 SGY590146:SGY590459 SQU590146:SQU590459 TAQ590146:TAQ590459 TKM590146:TKM590459 TUI590146:TUI590459 UEE590146:UEE590459 UOA590146:UOA590459 UXW590146:UXW590459 VHS590146:VHS590459 VRO590146:VRO590459 WBK590146:WBK590459 WLG590146:WLG590459 WVC590146:WVC590459 R655682:R655995 IQ655682:IQ655995 SM655682:SM655995 ACI655682:ACI655995 AME655682:AME655995 AWA655682:AWA655995 BFW655682:BFW655995 BPS655682:BPS655995 BZO655682:BZO655995 CJK655682:CJK655995 CTG655682:CTG655995 DDC655682:DDC655995 DMY655682:DMY655995 DWU655682:DWU655995 EGQ655682:EGQ655995 EQM655682:EQM655995 FAI655682:FAI655995 FKE655682:FKE655995 FUA655682:FUA655995 GDW655682:GDW655995 GNS655682:GNS655995 GXO655682:GXO655995 HHK655682:HHK655995 HRG655682:HRG655995 IBC655682:IBC655995 IKY655682:IKY655995 IUU655682:IUU655995 JEQ655682:JEQ655995 JOM655682:JOM655995 JYI655682:JYI655995 KIE655682:KIE655995 KSA655682:KSA655995 LBW655682:LBW655995 LLS655682:LLS655995 LVO655682:LVO655995 MFK655682:MFK655995 MPG655682:MPG655995 MZC655682:MZC655995 NIY655682:NIY655995 NSU655682:NSU655995 OCQ655682:OCQ655995 OMM655682:OMM655995 OWI655682:OWI655995 PGE655682:PGE655995 PQA655682:PQA655995 PZW655682:PZW655995 QJS655682:QJS655995 QTO655682:QTO655995 RDK655682:RDK655995 RNG655682:RNG655995 RXC655682:RXC655995 SGY655682:SGY655995 SQU655682:SQU655995 TAQ655682:TAQ655995 TKM655682:TKM655995 TUI655682:TUI655995 UEE655682:UEE655995 UOA655682:UOA655995 UXW655682:UXW655995 VHS655682:VHS655995 VRO655682:VRO655995 WBK655682:WBK655995 WLG655682:WLG655995 WVC655682:WVC655995 R721218:R721531 IQ721218:IQ721531 SM721218:SM721531 ACI721218:ACI721531 AME721218:AME721531 AWA721218:AWA721531 BFW721218:BFW721531 BPS721218:BPS721531 BZO721218:BZO721531 CJK721218:CJK721531 CTG721218:CTG721531 DDC721218:DDC721531 DMY721218:DMY721531 DWU721218:DWU721531 EGQ721218:EGQ721531 EQM721218:EQM721531 FAI721218:FAI721531 FKE721218:FKE721531 FUA721218:FUA721531 GDW721218:GDW721531 GNS721218:GNS721531 GXO721218:GXO721531 HHK721218:HHK721531 HRG721218:HRG721531 IBC721218:IBC721531 IKY721218:IKY721531 IUU721218:IUU721531 JEQ721218:JEQ721531 JOM721218:JOM721531 JYI721218:JYI721531 KIE721218:KIE721531 KSA721218:KSA721531 LBW721218:LBW721531 LLS721218:LLS721531 LVO721218:LVO721531 MFK721218:MFK721531 MPG721218:MPG721531 MZC721218:MZC721531 NIY721218:NIY721531 NSU721218:NSU721531 OCQ721218:OCQ721531 OMM721218:OMM721531 OWI721218:OWI721531 PGE721218:PGE721531 PQA721218:PQA721531 PZW721218:PZW721531 QJS721218:QJS721531 QTO721218:QTO721531 RDK721218:RDK721531 RNG721218:RNG721531 RXC721218:RXC721531 SGY721218:SGY721531 SQU721218:SQU721531 TAQ721218:TAQ721531 TKM721218:TKM721531 TUI721218:TUI721531 UEE721218:UEE721531 UOA721218:UOA721531 UXW721218:UXW721531 VHS721218:VHS721531 VRO721218:VRO721531 WBK721218:WBK721531 WLG721218:WLG721531 WVC721218:WVC721531 R786754:R787067 IQ786754:IQ787067 SM786754:SM787067 ACI786754:ACI787067 AME786754:AME787067 AWA786754:AWA787067 BFW786754:BFW787067 BPS786754:BPS787067 BZO786754:BZO787067 CJK786754:CJK787067 CTG786754:CTG787067 DDC786754:DDC787067 DMY786754:DMY787067 DWU786754:DWU787067 EGQ786754:EGQ787067 EQM786754:EQM787067 FAI786754:FAI787067 FKE786754:FKE787067 FUA786754:FUA787067 GDW786754:GDW787067 GNS786754:GNS787067 GXO786754:GXO787067 HHK786754:HHK787067 HRG786754:HRG787067 IBC786754:IBC787067 IKY786754:IKY787067 IUU786754:IUU787067 JEQ786754:JEQ787067 JOM786754:JOM787067 JYI786754:JYI787067 KIE786754:KIE787067 KSA786754:KSA787067 LBW786754:LBW787067 LLS786754:LLS787067 LVO786754:LVO787067 MFK786754:MFK787067 MPG786754:MPG787067 MZC786754:MZC787067 NIY786754:NIY787067 NSU786754:NSU787067 OCQ786754:OCQ787067 OMM786754:OMM787067 OWI786754:OWI787067 PGE786754:PGE787067 PQA786754:PQA787067 PZW786754:PZW787067 QJS786754:QJS787067 QTO786754:QTO787067 RDK786754:RDK787067 RNG786754:RNG787067 RXC786754:RXC787067 SGY786754:SGY787067 SQU786754:SQU787067 TAQ786754:TAQ787067 TKM786754:TKM787067 TUI786754:TUI787067 UEE786754:UEE787067 UOA786754:UOA787067 UXW786754:UXW787067 VHS786754:VHS787067 VRO786754:VRO787067 WBK786754:WBK787067 WLG786754:WLG787067 WVC786754:WVC787067 R852290:R852603 IQ852290:IQ852603 SM852290:SM852603 ACI852290:ACI852603 AME852290:AME852603 AWA852290:AWA852603 BFW852290:BFW852603 BPS852290:BPS852603 BZO852290:BZO852603 CJK852290:CJK852603 CTG852290:CTG852603 DDC852290:DDC852603 DMY852290:DMY852603 DWU852290:DWU852603 EGQ852290:EGQ852603 EQM852290:EQM852603 FAI852290:FAI852603 FKE852290:FKE852603 FUA852290:FUA852603 GDW852290:GDW852603 GNS852290:GNS852603 GXO852290:GXO852603 HHK852290:HHK852603 HRG852290:HRG852603 IBC852290:IBC852603 IKY852290:IKY852603 IUU852290:IUU852603 JEQ852290:JEQ852603 JOM852290:JOM852603 JYI852290:JYI852603 KIE852290:KIE852603 KSA852290:KSA852603 LBW852290:LBW852603 LLS852290:LLS852603 LVO852290:LVO852603 MFK852290:MFK852603 MPG852290:MPG852603 MZC852290:MZC852603 NIY852290:NIY852603 NSU852290:NSU852603 OCQ852290:OCQ852603 OMM852290:OMM852603 OWI852290:OWI852603 PGE852290:PGE852603 PQA852290:PQA852603 PZW852290:PZW852603 QJS852290:QJS852603 QTO852290:QTO852603 RDK852290:RDK852603 RNG852290:RNG852603 RXC852290:RXC852603 SGY852290:SGY852603 SQU852290:SQU852603 TAQ852290:TAQ852603 TKM852290:TKM852603 TUI852290:TUI852603 UEE852290:UEE852603 UOA852290:UOA852603 UXW852290:UXW852603 VHS852290:VHS852603 VRO852290:VRO852603 WBK852290:WBK852603 WLG852290:WLG852603 WVC852290:WVC852603 R917826:R918139 IQ917826:IQ918139 SM917826:SM918139 ACI917826:ACI918139 AME917826:AME918139 AWA917826:AWA918139 BFW917826:BFW918139 BPS917826:BPS918139 BZO917826:BZO918139 CJK917826:CJK918139 CTG917826:CTG918139 DDC917826:DDC918139 DMY917826:DMY918139 DWU917826:DWU918139 EGQ917826:EGQ918139 EQM917826:EQM918139 FAI917826:FAI918139 FKE917826:FKE918139 FUA917826:FUA918139 GDW917826:GDW918139 GNS917826:GNS918139 GXO917826:GXO918139 HHK917826:HHK918139 HRG917826:HRG918139 IBC917826:IBC918139 IKY917826:IKY918139 IUU917826:IUU918139 JEQ917826:JEQ918139 JOM917826:JOM918139 JYI917826:JYI918139 KIE917826:KIE918139 KSA917826:KSA918139 LBW917826:LBW918139 LLS917826:LLS918139 LVO917826:LVO918139 MFK917826:MFK918139 MPG917826:MPG918139 MZC917826:MZC918139 NIY917826:NIY918139 NSU917826:NSU918139 OCQ917826:OCQ918139 OMM917826:OMM918139 OWI917826:OWI918139 PGE917826:PGE918139 PQA917826:PQA918139 PZW917826:PZW918139 QJS917826:QJS918139 QTO917826:QTO918139 RDK917826:RDK918139 RNG917826:RNG918139 RXC917826:RXC918139 SGY917826:SGY918139 SQU917826:SQU918139 TAQ917826:TAQ918139 TKM917826:TKM918139 TUI917826:TUI918139 UEE917826:UEE918139 UOA917826:UOA918139 UXW917826:UXW918139 VHS917826:VHS918139 VRO917826:VRO918139 WBK917826:WBK918139 WLG917826:WLG918139 WVC917826:WVC918139 R983362:R983675 IQ983362:IQ983675 SM983362:SM983675 ACI983362:ACI983675 AME983362:AME983675 AWA983362:AWA983675 BFW983362:BFW983675 BPS983362:BPS983675 BZO983362:BZO983675 CJK983362:CJK983675 CTG983362:CTG983675 DDC983362:DDC983675 DMY983362:DMY983675 DWU983362:DWU983675 EGQ983362:EGQ983675 EQM983362:EQM983675 FAI983362:FAI983675 FKE983362:FKE983675 FUA983362:FUA983675 GDW983362:GDW983675 GNS983362:GNS983675 GXO983362:GXO983675 HHK983362:HHK983675 HRG983362:HRG983675 IBC983362:IBC983675 IKY983362:IKY983675 IUU983362:IUU983675 JEQ983362:JEQ983675 JOM983362:JOM983675 JYI983362:JYI983675 KIE983362:KIE983675 KSA983362:KSA983675 LBW983362:LBW983675 LLS983362:LLS983675 LVO983362:LVO983675 MFK983362:MFK983675 MPG983362:MPG983675 MZC983362:MZC983675 NIY983362:NIY983675 NSU983362:NSU983675 OCQ983362:OCQ983675 OMM983362:OMM983675 OWI983362:OWI983675 PGE983362:PGE983675 PQA983362:PQA983675 PZW983362:PZW983675 QJS983362:QJS983675 QTO983362:QTO983675 RDK983362:RDK983675 RNG983362:RNG983675 RXC983362:RXC983675 SGY983362:SGY983675 SQU983362:SQU983675 TAQ983362:TAQ983675 TKM983362:TKM983675 TUI983362:TUI983675 UEE983362:UEE983675 UOA983362:UOA983675 UXW983362:UXW983675 VHS983362:VHS983675 VRO983362:VRO983675 WBK983362:WBK983675 WLG983362:WLG983675 WVC983362:WVC983675 WVC11:WVC319 WLG11:WLG319 WBK11:WBK319 VRO11:VRO319 VHS11:VHS319 UXW11:UXW319 UOA11:UOA319 UEE11:UEE319 TUI11:TUI319 TKM11:TKM319 TAQ11:TAQ319 SQU11:SQU319 SGY11:SGY319 RXC11:RXC319 RNG11:RNG319 RDK11:RDK319 QTO11:QTO319 QJS11:QJS319 PZW11:PZW319 PQA11:PQA319 PGE11:PGE319 OWI11:OWI319 OMM11:OMM319 OCQ11:OCQ319 NSU11:NSU319 NIY11:NIY319 MZC11:MZC319 MPG11:MPG319 MFK11:MFK319 LVO11:LVO319 LLS11:LLS319 LBW11:LBW319 KSA11:KSA319 KIE11:KIE319 JYI11:JYI319 JOM11:JOM319 JEQ11:JEQ319 IUU11:IUU319 IKY11:IKY319 IBC11:IBC319 HRG11:HRG319 HHK11:HHK319 GXO11:GXO319 GNS11:GNS319 GDW11:GDW319 FUA11:FUA319 FKE11:FKE319 FAI11:FAI319 EQM11:EQM319 EGQ11:EGQ319 DWU11:DWU319 DMY11:DMY319 DDC11:DDC319 CTG11:CTG319 CJK11:CJK319 BZO11:BZO319 BPS11:BPS319 BFW11:BFW319 AWA11:AWA319 AME11:AME319 ACI11:ACI319 SM11:SM319 IQ11:IQ319 R11:R319" xr:uid="{1D16AD7B-E827-439B-B856-66AB8A1F5758}">
      <formula1>0</formula1>
      <formula2>2</formula2>
    </dataValidation>
    <dataValidation type="whole" allowBlank="1" showInputMessage="1" showErrorMessage="1" sqref="P65546:P65871 IO65546:IO65871 SK65546:SK65871 ACG65546:ACG65871 AMC65546:AMC65871 AVY65546:AVY65871 BFU65546:BFU65871 BPQ65546:BPQ65871 BZM65546:BZM65871 CJI65546:CJI65871 CTE65546:CTE65871 DDA65546:DDA65871 DMW65546:DMW65871 DWS65546:DWS65871 EGO65546:EGO65871 EQK65546:EQK65871 FAG65546:FAG65871 FKC65546:FKC65871 FTY65546:FTY65871 GDU65546:GDU65871 GNQ65546:GNQ65871 GXM65546:GXM65871 HHI65546:HHI65871 HRE65546:HRE65871 IBA65546:IBA65871 IKW65546:IKW65871 IUS65546:IUS65871 JEO65546:JEO65871 JOK65546:JOK65871 JYG65546:JYG65871 KIC65546:KIC65871 KRY65546:KRY65871 LBU65546:LBU65871 LLQ65546:LLQ65871 LVM65546:LVM65871 MFI65546:MFI65871 MPE65546:MPE65871 MZA65546:MZA65871 NIW65546:NIW65871 NSS65546:NSS65871 OCO65546:OCO65871 OMK65546:OMK65871 OWG65546:OWG65871 PGC65546:PGC65871 PPY65546:PPY65871 PZU65546:PZU65871 QJQ65546:QJQ65871 QTM65546:QTM65871 RDI65546:RDI65871 RNE65546:RNE65871 RXA65546:RXA65871 SGW65546:SGW65871 SQS65546:SQS65871 TAO65546:TAO65871 TKK65546:TKK65871 TUG65546:TUG65871 UEC65546:UEC65871 UNY65546:UNY65871 UXU65546:UXU65871 VHQ65546:VHQ65871 VRM65546:VRM65871 WBI65546:WBI65871 WLE65546:WLE65871 WVA65546:WVA65871 P131082:P131407 IO131082:IO131407 SK131082:SK131407 ACG131082:ACG131407 AMC131082:AMC131407 AVY131082:AVY131407 BFU131082:BFU131407 BPQ131082:BPQ131407 BZM131082:BZM131407 CJI131082:CJI131407 CTE131082:CTE131407 DDA131082:DDA131407 DMW131082:DMW131407 DWS131082:DWS131407 EGO131082:EGO131407 EQK131082:EQK131407 FAG131082:FAG131407 FKC131082:FKC131407 FTY131082:FTY131407 GDU131082:GDU131407 GNQ131082:GNQ131407 GXM131082:GXM131407 HHI131082:HHI131407 HRE131082:HRE131407 IBA131082:IBA131407 IKW131082:IKW131407 IUS131082:IUS131407 JEO131082:JEO131407 JOK131082:JOK131407 JYG131082:JYG131407 KIC131082:KIC131407 KRY131082:KRY131407 LBU131082:LBU131407 LLQ131082:LLQ131407 LVM131082:LVM131407 MFI131082:MFI131407 MPE131082:MPE131407 MZA131082:MZA131407 NIW131082:NIW131407 NSS131082:NSS131407 OCO131082:OCO131407 OMK131082:OMK131407 OWG131082:OWG131407 PGC131082:PGC131407 PPY131082:PPY131407 PZU131082:PZU131407 QJQ131082:QJQ131407 QTM131082:QTM131407 RDI131082:RDI131407 RNE131082:RNE131407 RXA131082:RXA131407 SGW131082:SGW131407 SQS131082:SQS131407 TAO131082:TAO131407 TKK131082:TKK131407 TUG131082:TUG131407 UEC131082:UEC131407 UNY131082:UNY131407 UXU131082:UXU131407 VHQ131082:VHQ131407 VRM131082:VRM131407 WBI131082:WBI131407 WLE131082:WLE131407 WVA131082:WVA131407 P196618:P196943 IO196618:IO196943 SK196618:SK196943 ACG196618:ACG196943 AMC196618:AMC196943 AVY196618:AVY196943 BFU196618:BFU196943 BPQ196618:BPQ196943 BZM196618:BZM196943 CJI196618:CJI196943 CTE196618:CTE196943 DDA196618:DDA196943 DMW196618:DMW196943 DWS196618:DWS196943 EGO196618:EGO196943 EQK196618:EQK196943 FAG196618:FAG196943 FKC196618:FKC196943 FTY196618:FTY196943 GDU196618:GDU196943 GNQ196618:GNQ196943 GXM196618:GXM196943 HHI196618:HHI196943 HRE196618:HRE196943 IBA196618:IBA196943 IKW196618:IKW196943 IUS196618:IUS196943 JEO196618:JEO196943 JOK196618:JOK196943 JYG196618:JYG196943 KIC196618:KIC196943 KRY196618:KRY196943 LBU196618:LBU196943 LLQ196618:LLQ196943 LVM196618:LVM196943 MFI196618:MFI196943 MPE196618:MPE196943 MZA196618:MZA196943 NIW196618:NIW196943 NSS196618:NSS196943 OCO196618:OCO196943 OMK196618:OMK196943 OWG196618:OWG196943 PGC196618:PGC196943 PPY196618:PPY196943 PZU196618:PZU196943 QJQ196618:QJQ196943 QTM196618:QTM196943 RDI196618:RDI196943 RNE196618:RNE196943 RXA196618:RXA196943 SGW196618:SGW196943 SQS196618:SQS196943 TAO196618:TAO196943 TKK196618:TKK196943 TUG196618:TUG196943 UEC196618:UEC196943 UNY196618:UNY196943 UXU196618:UXU196943 VHQ196618:VHQ196943 VRM196618:VRM196943 WBI196618:WBI196943 WLE196618:WLE196943 WVA196618:WVA196943 P262154:P262479 IO262154:IO262479 SK262154:SK262479 ACG262154:ACG262479 AMC262154:AMC262479 AVY262154:AVY262479 BFU262154:BFU262479 BPQ262154:BPQ262479 BZM262154:BZM262479 CJI262154:CJI262479 CTE262154:CTE262479 DDA262154:DDA262479 DMW262154:DMW262479 DWS262154:DWS262479 EGO262154:EGO262479 EQK262154:EQK262479 FAG262154:FAG262479 FKC262154:FKC262479 FTY262154:FTY262479 GDU262154:GDU262479 GNQ262154:GNQ262479 GXM262154:GXM262479 HHI262154:HHI262479 HRE262154:HRE262479 IBA262154:IBA262479 IKW262154:IKW262479 IUS262154:IUS262479 JEO262154:JEO262479 JOK262154:JOK262479 JYG262154:JYG262479 KIC262154:KIC262479 KRY262154:KRY262479 LBU262154:LBU262479 LLQ262154:LLQ262479 LVM262154:LVM262479 MFI262154:MFI262479 MPE262154:MPE262479 MZA262154:MZA262479 NIW262154:NIW262479 NSS262154:NSS262479 OCO262154:OCO262479 OMK262154:OMK262479 OWG262154:OWG262479 PGC262154:PGC262479 PPY262154:PPY262479 PZU262154:PZU262479 QJQ262154:QJQ262479 QTM262154:QTM262479 RDI262154:RDI262479 RNE262154:RNE262479 RXA262154:RXA262479 SGW262154:SGW262479 SQS262154:SQS262479 TAO262154:TAO262479 TKK262154:TKK262479 TUG262154:TUG262479 UEC262154:UEC262479 UNY262154:UNY262479 UXU262154:UXU262479 VHQ262154:VHQ262479 VRM262154:VRM262479 WBI262154:WBI262479 WLE262154:WLE262479 WVA262154:WVA262479 P327690:P328015 IO327690:IO328015 SK327690:SK328015 ACG327690:ACG328015 AMC327690:AMC328015 AVY327690:AVY328015 BFU327690:BFU328015 BPQ327690:BPQ328015 BZM327690:BZM328015 CJI327690:CJI328015 CTE327690:CTE328015 DDA327690:DDA328015 DMW327690:DMW328015 DWS327690:DWS328015 EGO327690:EGO328015 EQK327690:EQK328015 FAG327690:FAG328015 FKC327690:FKC328015 FTY327690:FTY328015 GDU327690:GDU328015 GNQ327690:GNQ328015 GXM327690:GXM328015 HHI327690:HHI328015 HRE327690:HRE328015 IBA327690:IBA328015 IKW327690:IKW328015 IUS327690:IUS328015 JEO327690:JEO328015 JOK327690:JOK328015 JYG327690:JYG328015 KIC327690:KIC328015 KRY327690:KRY328015 LBU327690:LBU328015 LLQ327690:LLQ328015 LVM327690:LVM328015 MFI327690:MFI328015 MPE327690:MPE328015 MZA327690:MZA328015 NIW327690:NIW328015 NSS327690:NSS328015 OCO327690:OCO328015 OMK327690:OMK328015 OWG327690:OWG328015 PGC327690:PGC328015 PPY327690:PPY328015 PZU327690:PZU328015 QJQ327690:QJQ328015 QTM327690:QTM328015 RDI327690:RDI328015 RNE327690:RNE328015 RXA327690:RXA328015 SGW327690:SGW328015 SQS327690:SQS328015 TAO327690:TAO328015 TKK327690:TKK328015 TUG327690:TUG328015 UEC327690:UEC328015 UNY327690:UNY328015 UXU327690:UXU328015 VHQ327690:VHQ328015 VRM327690:VRM328015 WBI327690:WBI328015 WLE327690:WLE328015 WVA327690:WVA328015 P393226:P393551 IO393226:IO393551 SK393226:SK393551 ACG393226:ACG393551 AMC393226:AMC393551 AVY393226:AVY393551 BFU393226:BFU393551 BPQ393226:BPQ393551 BZM393226:BZM393551 CJI393226:CJI393551 CTE393226:CTE393551 DDA393226:DDA393551 DMW393226:DMW393551 DWS393226:DWS393551 EGO393226:EGO393551 EQK393226:EQK393551 FAG393226:FAG393551 FKC393226:FKC393551 FTY393226:FTY393551 GDU393226:GDU393551 GNQ393226:GNQ393551 GXM393226:GXM393551 HHI393226:HHI393551 HRE393226:HRE393551 IBA393226:IBA393551 IKW393226:IKW393551 IUS393226:IUS393551 JEO393226:JEO393551 JOK393226:JOK393551 JYG393226:JYG393551 KIC393226:KIC393551 KRY393226:KRY393551 LBU393226:LBU393551 LLQ393226:LLQ393551 LVM393226:LVM393551 MFI393226:MFI393551 MPE393226:MPE393551 MZA393226:MZA393551 NIW393226:NIW393551 NSS393226:NSS393551 OCO393226:OCO393551 OMK393226:OMK393551 OWG393226:OWG393551 PGC393226:PGC393551 PPY393226:PPY393551 PZU393226:PZU393551 QJQ393226:QJQ393551 QTM393226:QTM393551 RDI393226:RDI393551 RNE393226:RNE393551 RXA393226:RXA393551 SGW393226:SGW393551 SQS393226:SQS393551 TAO393226:TAO393551 TKK393226:TKK393551 TUG393226:TUG393551 UEC393226:UEC393551 UNY393226:UNY393551 UXU393226:UXU393551 VHQ393226:VHQ393551 VRM393226:VRM393551 WBI393226:WBI393551 WLE393226:WLE393551 WVA393226:WVA393551 P458762:P459087 IO458762:IO459087 SK458762:SK459087 ACG458762:ACG459087 AMC458762:AMC459087 AVY458762:AVY459087 BFU458762:BFU459087 BPQ458762:BPQ459087 BZM458762:BZM459087 CJI458762:CJI459087 CTE458762:CTE459087 DDA458762:DDA459087 DMW458762:DMW459087 DWS458762:DWS459087 EGO458762:EGO459087 EQK458762:EQK459087 FAG458762:FAG459087 FKC458762:FKC459087 FTY458762:FTY459087 GDU458762:GDU459087 GNQ458762:GNQ459087 GXM458762:GXM459087 HHI458762:HHI459087 HRE458762:HRE459087 IBA458762:IBA459087 IKW458762:IKW459087 IUS458762:IUS459087 JEO458762:JEO459087 JOK458762:JOK459087 JYG458762:JYG459087 KIC458762:KIC459087 KRY458762:KRY459087 LBU458762:LBU459087 LLQ458762:LLQ459087 LVM458762:LVM459087 MFI458762:MFI459087 MPE458762:MPE459087 MZA458762:MZA459087 NIW458762:NIW459087 NSS458762:NSS459087 OCO458762:OCO459087 OMK458762:OMK459087 OWG458762:OWG459087 PGC458762:PGC459087 PPY458762:PPY459087 PZU458762:PZU459087 QJQ458762:QJQ459087 QTM458762:QTM459087 RDI458762:RDI459087 RNE458762:RNE459087 RXA458762:RXA459087 SGW458762:SGW459087 SQS458762:SQS459087 TAO458762:TAO459087 TKK458762:TKK459087 TUG458762:TUG459087 UEC458762:UEC459087 UNY458762:UNY459087 UXU458762:UXU459087 VHQ458762:VHQ459087 VRM458762:VRM459087 WBI458762:WBI459087 WLE458762:WLE459087 WVA458762:WVA459087 P524298:P524623 IO524298:IO524623 SK524298:SK524623 ACG524298:ACG524623 AMC524298:AMC524623 AVY524298:AVY524623 BFU524298:BFU524623 BPQ524298:BPQ524623 BZM524298:BZM524623 CJI524298:CJI524623 CTE524298:CTE524623 DDA524298:DDA524623 DMW524298:DMW524623 DWS524298:DWS524623 EGO524298:EGO524623 EQK524298:EQK524623 FAG524298:FAG524623 FKC524298:FKC524623 FTY524298:FTY524623 GDU524298:GDU524623 GNQ524298:GNQ524623 GXM524298:GXM524623 HHI524298:HHI524623 HRE524298:HRE524623 IBA524298:IBA524623 IKW524298:IKW524623 IUS524298:IUS524623 JEO524298:JEO524623 JOK524298:JOK524623 JYG524298:JYG524623 KIC524298:KIC524623 KRY524298:KRY524623 LBU524298:LBU524623 LLQ524298:LLQ524623 LVM524298:LVM524623 MFI524298:MFI524623 MPE524298:MPE524623 MZA524298:MZA524623 NIW524298:NIW524623 NSS524298:NSS524623 OCO524298:OCO524623 OMK524298:OMK524623 OWG524298:OWG524623 PGC524298:PGC524623 PPY524298:PPY524623 PZU524298:PZU524623 QJQ524298:QJQ524623 QTM524298:QTM524623 RDI524298:RDI524623 RNE524298:RNE524623 RXA524298:RXA524623 SGW524298:SGW524623 SQS524298:SQS524623 TAO524298:TAO524623 TKK524298:TKK524623 TUG524298:TUG524623 UEC524298:UEC524623 UNY524298:UNY524623 UXU524298:UXU524623 VHQ524298:VHQ524623 VRM524298:VRM524623 WBI524298:WBI524623 WLE524298:WLE524623 WVA524298:WVA524623 P589834:P590159 IO589834:IO590159 SK589834:SK590159 ACG589834:ACG590159 AMC589834:AMC590159 AVY589834:AVY590159 BFU589834:BFU590159 BPQ589834:BPQ590159 BZM589834:BZM590159 CJI589834:CJI590159 CTE589834:CTE590159 DDA589834:DDA590159 DMW589834:DMW590159 DWS589834:DWS590159 EGO589834:EGO590159 EQK589834:EQK590159 FAG589834:FAG590159 FKC589834:FKC590159 FTY589834:FTY590159 GDU589834:GDU590159 GNQ589834:GNQ590159 GXM589834:GXM590159 HHI589834:HHI590159 HRE589834:HRE590159 IBA589834:IBA590159 IKW589834:IKW590159 IUS589834:IUS590159 JEO589834:JEO590159 JOK589834:JOK590159 JYG589834:JYG590159 KIC589834:KIC590159 KRY589834:KRY590159 LBU589834:LBU590159 LLQ589834:LLQ590159 LVM589834:LVM590159 MFI589834:MFI590159 MPE589834:MPE590159 MZA589834:MZA590159 NIW589834:NIW590159 NSS589834:NSS590159 OCO589834:OCO590159 OMK589834:OMK590159 OWG589834:OWG590159 PGC589834:PGC590159 PPY589834:PPY590159 PZU589834:PZU590159 QJQ589834:QJQ590159 QTM589834:QTM590159 RDI589834:RDI590159 RNE589834:RNE590159 RXA589834:RXA590159 SGW589834:SGW590159 SQS589834:SQS590159 TAO589834:TAO590159 TKK589834:TKK590159 TUG589834:TUG590159 UEC589834:UEC590159 UNY589834:UNY590159 UXU589834:UXU590159 VHQ589834:VHQ590159 VRM589834:VRM590159 WBI589834:WBI590159 WLE589834:WLE590159 WVA589834:WVA590159 P655370:P655695 IO655370:IO655695 SK655370:SK655695 ACG655370:ACG655695 AMC655370:AMC655695 AVY655370:AVY655695 BFU655370:BFU655695 BPQ655370:BPQ655695 BZM655370:BZM655695 CJI655370:CJI655695 CTE655370:CTE655695 DDA655370:DDA655695 DMW655370:DMW655695 DWS655370:DWS655695 EGO655370:EGO655695 EQK655370:EQK655695 FAG655370:FAG655695 FKC655370:FKC655695 FTY655370:FTY655695 GDU655370:GDU655695 GNQ655370:GNQ655695 GXM655370:GXM655695 HHI655370:HHI655695 HRE655370:HRE655695 IBA655370:IBA655695 IKW655370:IKW655695 IUS655370:IUS655695 JEO655370:JEO655695 JOK655370:JOK655695 JYG655370:JYG655695 KIC655370:KIC655695 KRY655370:KRY655695 LBU655370:LBU655695 LLQ655370:LLQ655695 LVM655370:LVM655695 MFI655370:MFI655695 MPE655370:MPE655695 MZA655370:MZA655695 NIW655370:NIW655695 NSS655370:NSS655695 OCO655370:OCO655695 OMK655370:OMK655695 OWG655370:OWG655695 PGC655370:PGC655695 PPY655370:PPY655695 PZU655370:PZU655695 QJQ655370:QJQ655695 QTM655370:QTM655695 RDI655370:RDI655695 RNE655370:RNE655695 RXA655370:RXA655695 SGW655370:SGW655695 SQS655370:SQS655695 TAO655370:TAO655695 TKK655370:TKK655695 TUG655370:TUG655695 UEC655370:UEC655695 UNY655370:UNY655695 UXU655370:UXU655695 VHQ655370:VHQ655695 VRM655370:VRM655695 WBI655370:WBI655695 WLE655370:WLE655695 WVA655370:WVA655695 P720906:P721231 IO720906:IO721231 SK720906:SK721231 ACG720906:ACG721231 AMC720906:AMC721231 AVY720906:AVY721231 BFU720906:BFU721231 BPQ720906:BPQ721231 BZM720906:BZM721231 CJI720906:CJI721231 CTE720906:CTE721231 DDA720906:DDA721231 DMW720906:DMW721231 DWS720906:DWS721231 EGO720906:EGO721231 EQK720906:EQK721231 FAG720906:FAG721231 FKC720906:FKC721231 FTY720906:FTY721231 GDU720906:GDU721231 GNQ720906:GNQ721231 GXM720906:GXM721231 HHI720906:HHI721231 HRE720906:HRE721231 IBA720906:IBA721231 IKW720906:IKW721231 IUS720906:IUS721231 JEO720906:JEO721231 JOK720906:JOK721231 JYG720906:JYG721231 KIC720906:KIC721231 KRY720906:KRY721231 LBU720906:LBU721231 LLQ720906:LLQ721231 LVM720906:LVM721231 MFI720906:MFI721231 MPE720906:MPE721231 MZA720906:MZA721231 NIW720906:NIW721231 NSS720906:NSS721231 OCO720906:OCO721231 OMK720906:OMK721231 OWG720906:OWG721231 PGC720906:PGC721231 PPY720906:PPY721231 PZU720906:PZU721231 QJQ720906:QJQ721231 QTM720906:QTM721231 RDI720906:RDI721231 RNE720906:RNE721231 RXA720906:RXA721231 SGW720906:SGW721231 SQS720906:SQS721231 TAO720906:TAO721231 TKK720906:TKK721231 TUG720906:TUG721231 UEC720906:UEC721231 UNY720906:UNY721231 UXU720906:UXU721231 VHQ720906:VHQ721231 VRM720906:VRM721231 WBI720906:WBI721231 WLE720906:WLE721231 WVA720906:WVA721231 P786442:P786767 IO786442:IO786767 SK786442:SK786767 ACG786442:ACG786767 AMC786442:AMC786767 AVY786442:AVY786767 BFU786442:BFU786767 BPQ786442:BPQ786767 BZM786442:BZM786767 CJI786442:CJI786767 CTE786442:CTE786767 DDA786442:DDA786767 DMW786442:DMW786767 DWS786442:DWS786767 EGO786442:EGO786767 EQK786442:EQK786767 FAG786442:FAG786767 FKC786442:FKC786767 FTY786442:FTY786767 GDU786442:GDU786767 GNQ786442:GNQ786767 GXM786442:GXM786767 HHI786442:HHI786767 HRE786442:HRE786767 IBA786442:IBA786767 IKW786442:IKW786767 IUS786442:IUS786767 JEO786442:JEO786767 JOK786442:JOK786767 JYG786442:JYG786767 KIC786442:KIC786767 KRY786442:KRY786767 LBU786442:LBU786767 LLQ786442:LLQ786767 LVM786442:LVM786767 MFI786442:MFI786767 MPE786442:MPE786767 MZA786442:MZA786767 NIW786442:NIW786767 NSS786442:NSS786767 OCO786442:OCO786767 OMK786442:OMK786767 OWG786442:OWG786767 PGC786442:PGC786767 PPY786442:PPY786767 PZU786442:PZU786767 QJQ786442:QJQ786767 QTM786442:QTM786767 RDI786442:RDI786767 RNE786442:RNE786767 RXA786442:RXA786767 SGW786442:SGW786767 SQS786442:SQS786767 TAO786442:TAO786767 TKK786442:TKK786767 TUG786442:TUG786767 UEC786442:UEC786767 UNY786442:UNY786767 UXU786442:UXU786767 VHQ786442:VHQ786767 VRM786442:VRM786767 WBI786442:WBI786767 WLE786442:WLE786767 WVA786442:WVA786767 P851978:P852303 IO851978:IO852303 SK851978:SK852303 ACG851978:ACG852303 AMC851978:AMC852303 AVY851978:AVY852303 BFU851978:BFU852303 BPQ851978:BPQ852303 BZM851978:BZM852303 CJI851978:CJI852303 CTE851978:CTE852303 DDA851978:DDA852303 DMW851978:DMW852303 DWS851978:DWS852303 EGO851978:EGO852303 EQK851978:EQK852303 FAG851978:FAG852303 FKC851978:FKC852303 FTY851978:FTY852303 GDU851978:GDU852303 GNQ851978:GNQ852303 GXM851978:GXM852303 HHI851978:HHI852303 HRE851978:HRE852303 IBA851978:IBA852303 IKW851978:IKW852303 IUS851978:IUS852303 JEO851978:JEO852303 JOK851978:JOK852303 JYG851978:JYG852303 KIC851978:KIC852303 KRY851978:KRY852303 LBU851978:LBU852303 LLQ851978:LLQ852303 LVM851978:LVM852303 MFI851978:MFI852303 MPE851978:MPE852303 MZA851978:MZA852303 NIW851978:NIW852303 NSS851978:NSS852303 OCO851978:OCO852303 OMK851978:OMK852303 OWG851978:OWG852303 PGC851978:PGC852303 PPY851978:PPY852303 PZU851978:PZU852303 QJQ851978:QJQ852303 QTM851978:QTM852303 RDI851978:RDI852303 RNE851978:RNE852303 RXA851978:RXA852303 SGW851978:SGW852303 SQS851978:SQS852303 TAO851978:TAO852303 TKK851978:TKK852303 TUG851978:TUG852303 UEC851978:UEC852303 UNY851978:UNY852303 UXU851978:UXU852303 VHQ851978:VHQ852303 VRM851978:VRM852303 WBI851978:WBI852303 WLE851978:WLE852303 WVA851978:WVA852303 P917514:P917839 IO917514:IO917839 SK917514:SK917839 ACG917514:ACG917839 AMC917514:AMC917839 AVY917514:AVY917839 BFU917514:BFU917839 BPQ917514:BPQ917839 BZM917514:BZM917839 CJI917514:CJI917839 CTE917514:CTE917839 DDA917514:DDA917839 DMW917514:DMW917839 DWS917514:DWS917839 EGO917514:EGO917839 EQK917514:EQK917839 FAG917514:FAG917839 FKC917514:FKC917839 FTY917514:FTY917839 GDU917514:GDU917839 GNQ917514:GNQ917839 GXM917514:GXM917839 HHI917514:HHI917839 HRE917514:HRE917839 IBA917514:IBA917839 IKW917514:IKW917839 IUS917514:IUS917839 JEO917514:JEO917839 JOK917514:JOK917839 JYG917514:JYG917839 KIC917514:KIC917839 KRY917514:KRY917839 LBU917514:LBU917839 LLQ917514:LLQ917839 LVM917514:LVM917839 MFI917514:MFI917839 MPE917514:MPE917839 MZA917514:MZA917839 NIW917514:NIW917839 NSS917514:NSS917839 OCO917514:OCO917839 OMK917514:OMK917839 OWG917514:OWG917839 PGC917514:PGC917839 PPY917514:PPY917839 PZU917514:PZU917839 QJQ917514:QJQ917839 QTM917514:QTM917839 RDI917514:RDI917839 RNE917514:RNE917839 RXA917514:RXA917839 SGW917514:SGW917839 SQS917514:SQS917839 TAO917514:TAO917839 TKK917514:TKK917839 TUG917514:TUG917839 UEC917514:UEC917839 UNY917514:UNY917839 UXU917514:UXU917839 VHQ917514:VHQ917839 VRM917514:VRM917839 WBI917514:WBI917839 WLE917514:WLE917839 WVA917514:WVA917839 P983050:P983375 IO983050:IO983375 SK983050:SK983375 ACG983050:ACG983375 AMC983050:AMC983375 AVY983050:AVY983375 BFU983050:BFU983375 BPQ983050:BPQ983375 BZM983050:BZM983375 CJI983050:CJI983375 CTE983050:CTE983375 DDA983050:DDA983375 DMW983050:DMW983375 DWS983050:DWS983375 EGO983050:EGO983375 EQK983050:EQK983375 FAG983050:FAG983375 FKC983050:FKC983375 FTY983050:FTY983375 GDU983050:GDU983375 GNQ983050:GNQ983375 GXM983050:GXM983375 HHI983050:HHI983375 HRE983050:HRE983375 IBA983050:IBA983375 IKW983050:IKW983375 IUS983050:IUS983375 JEO983050:JEO983375 JOK983050:JOK983375 JYG983050:JYG983375 KIC983050:KIC983375 KRY983050:KRY983375 LBU983050:LBU983375 LLQ983050:LLQ983375 LVM983050:LVM983375 MFI983050:MFI983375 MPE983050:MPE983375 MZA983050:MZA983375 NIW983050:NIW983375 NSS983050:NSS983375 OCO983050:OCO983375 OMK983050:OMK983375 OWG983050:OWG983375 PGC983050:PGC983375 PPY983050:PPY983375 PZU983050:PZU983375 QJQ983050:QJQ983375 QTM983050:QTM983375 RDI983050:RDI983375 RNE983050:RNE983375 RXA983050:RXA983375 SGW983050:SGW983375 SQS983050:SQS983375 TAO983050:TAO983375 TKK983050:TKK983375 TUG983050:TUG983375 UEC983050:UEC983375 UNY983050:UNY983375 UXU983050:UXU983375 VHQ983050:VHQ983375 VRM983050:VRM983375 WBI983050:WBI983375 WLE983050:WLE983375 WVA983050:WVA983375 WVA11:WVA335 WLE11:WLE335 WBI11:WBI335 VRM11:VRM335 VHQ11:VHQ335 UXU11:UXU335 UNY11:UNY335 UEC11:UEC335 TUG11:TUG335 TKK11:TKK335 TAO11:TAO335 SQS11:SQS335 SGW11:SGW335 RXA11:RXA335 RNE11:RNE335 RDI11:RDI335 QTM11:QTM335 QJQ11:QJQ335 PZU11:PZU335 PPY11:PPY335 PGC11:PGC335 OWG11:OWG335 OMK11:OMK335 OCO11:OCO335 NSS11:NSS335 NIW11:NIW335 MZA11:MZA335 MPE11:MPE335 MFI11:MFI335 LVM11:LVM335 LLQ11:LLQ335 LBU11:LBU335 KRY11:KRY335 KIC11:KIC335 JYG11:JYG335 JOK11:JOK335 JEO11:JEO335 IUS11:IUS335 IKW11:IKW335 IBA11:IBA335 HRE11:HRE335 HHI11:HHI335 GXM11:GXM335 GNQ11:GNQ335 GDU11:GDU335 FTY11:FTY335 FKC11:FKC335 FAG11:FAG335 EQK11:EQK335 EGO11:EGO335 DWS11:DWS335 DMW11:DMW335 DDA11:DDA335 CTE11:CTE335 CJI11:CJI335 BZM11:BZM335 BPQ11:BPQ335 BFU11:BFU335 AVY11:AVY335 AMC11:AMC335 ACG11:ACG335 SK11:SK335 IO11:IO335 P216:P335" xr:uid="{DAFD4EB3-914A-4625-9C00-552D20ECB486}">
      <formula1>0</formula1>
      <formula2>100</formula2>
    </dataValidation>
  </dataValidations>
  <hyperlinks>
    <hyperlink ref="B4:R4" location="VARIABLES!A1" display="MATRIZ DE CALIFICACIÓN PLANES, PROGRAMAS Y PROYECTOS" xr:uid="{48B33E3D-0D69-41C6-8101-0F50C4020A2B}"/>
  </hyperlink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D78C2-7881-4530-9307-BFEF5B168336}">
  <dimension ref="A4:P190"/>
  <sheetViews>
    <sheetView topLeftCell="E153" workbookViewId="0">
      <selection activeCell="O86" sqref="O86:P190"/>
    </sheetView>
  </sheetViews>
  <sheetFormatPr baseColWidth="10" defaultRowHeight="15" customHeight="1" x14ac:dyDescent="0.25"/>
  <cols>
    <col min="1" max="1" width="24.140625" style="134" bestFit="1" customWidth="1"/>
    <col min="2" max="2" width="31.5703125" customWidth="1"/>
    <col min="3" max="3" width="22.5703125" customWidth="1"/>
    <col min="4" max="4" width="22.42578125" customWidth="1"/>
    <col min="6" max="6" width="21.42578125" bestFit="1" customWidth="1"/>
    <col min="7" max="7" width="19.85546875" customWidth="1"/>
    <col min="9" max="9" width="26" bestFit="1" customWidth="1"/>
    <col min="10" max="10" width="26.5703125" bestFit="1" customWidth="1"/>
    <col min="12" max="12" width="20.28515625" bestFit="1" customWidth="1"/>
    <col min="13" max="13" width="22.28515625" bestFit="1" customWidth="1"/>
    <col min="15" max="16" width="20.28515625" bestFit="1" customWidth="1"/>
  </cols>
  <sheetData>
    <row r="4" spans="1:16" ht="15" customHeight="1" thickBot="1" x14ac:dyDescent="0.3">
      <c r="C4">
        <v>2022</v>
      </c>
      <c r="F4">
        <v>2021</v>
      </c>
      <c r="I4">
        <v>2022</v>
      </c>
      <c r="L4">
        <v>2023</v>
      </c>
      <c r="O4" t="s">
        <v>652</v>
      </c>
    </row>
    <row r="5" spans="1:16" ht="15" customHeight="1" x14ac:dyDescent="0.25">
      <c r="A5" s="135" t="s">
        <v>353</v>
      </c>
      <c r="B5" s="95" t="s">
        <v>354</v>
      </c>
      <c r="C5" s="13" t="s">
        <v>21</v>
      </c>
      <c r="D5" s="13" t="s">
        <v>22</v>
      </c>
      <c r="F5" s="13" t="s">
        <v>21</v>
      </c>
      <c r="G5" s="13" t="s">
        <v>22</v>
      </c>
      <c r="I5" s="13" t="s">
        <v>21</v>
      </c>
      <c r="J5" s="13" t="s">
        <v>22</v>
      </c>
      <c r="L5" s="13" t="s">
        <v>21</v>
      </c>
      <c r="M5" s="13" t="s">
        <v>22</v>
      </c>
      <c r="O5" s="13" t="s">
        <v>21</v>
      </c>
      <c r="P5" s="13" t="s">
        <v>22</v>
      </c>
    </row>
    <row r="6" spans="1:16" ht="15" customHeight="1" x14ac:dyDescent="0.25">
      <c r="A6" s="136">
        <v>2023257540001</v>
      </c>
      <c r="B6" s="96" t="s">
        <v>355</v>
      </c>
      <c r="C6" s="121"/>
      <c r="D6" s="121"/>
      <c r="F6" s="120">
        <v>1200000000</v>
      </c>
      <c r="G6" s="120">
        <v>1350000000</v>
      </c>
      <c r="I6" s="121">
        <v>20063511126.759998</v>
      </c>
      <c r="J6" s="121">
        <v>29928832304</v>
      </c>
      <c r="L6" s="137"/>
      <c r="M6" s="137"/>
      <c r="O6" s="120">
        <v>21263511126.759998</v>
      </c>
      <c r="P6" s="120">
        <v>31278832304</v>
      </c>
    </row>
    <row r="7" spans="1:16" ht="15" customHeight="1" x14ac:dyDescent="0.25">
      <c r="A7" s="136">
        <v>2023257540002</v>
      </c>
      <c r="B7" s="96" t="s">
        <v>356</v>
      </c>
      <c r="C7" s="19">
        <v>5102077050</v>
      </c>
      <c r="D7" s="93">
        <v>2482349520</v>
      </c>
      <c r="F7" s="120">
        <v>5102077050</v>
      </c>
      <c r="G7" s="120">
        <v>5102077050</v>
      </c>
      <c r="I7" s="121">
        <v>48337485268</v>
      </c>
      <c r="J7" s="121">
        <v>48337485268</v>
      </c>
      <c r="L7" s="137">
        <v>9520000000</v>
      </c>
      <c r="M7" s="137">
        <v>105009090240</v>
      </c>
      <c r="O7" s="120">
        <v>68061639368</v>
      </c>
      <c r="P7" s="120">
        <v>160931002078</v>
      </c>
    </row>
    <row r="8" spans="1:16" ht="15" customHeight="1" x14ac:dyDescent="0.25">
      <c r="A8" s="136">
        <v>2023257540003</v>
      </c>
      <c r="B8" s="96" t="s">
        <v>357</v>
      </c>
      <c r="C8" s="121">
        <v>6684340000</v>
      </c>
      <c r="D8" s="121">
        <v>7362000000</v>
      </c>
      <c r="F8" s="120">
        <v>6684340000</v>
      </c>
      <c r="G8" s="120">
        <v>6684340000</v>
      </c>
      <c r="I8" s="121">
        <v>8098062423</v>
      </c>
      <c r="J8" s="121">
        <v>8098062423</v>
      </c>
      <c r="L8" s="137">
        <v>122845944055.59</v>
      </c>
      <c r="M8" s="120">
        <v>9520000000</v>
      </c>
      <c r="O8" s="120">
        <v>144312686478.59</v>
      </c>
      <c r="P8" s="120">
        <v>31664402423</v>
      </c>
    </row>
    <row r="9" spans="1:16" ht="15" customHeight="1" thickBot="1" x14ac:dyDescent="0.3">
      <c r="A9" s="136">
        <v>2023257540004</v>
      </c>
      <c r="B9" s="97" t="s">
        <v>358</v>
      </c>
      <c r="C9" s="121">
        <v>250000000</v>
      </c>
      <c r="D9" s="121">
        <v>241632922</v>
      </c>
      <c r="F9" s="120">
        <v>250000000</v>
      </c>
      <c r="G9" s="120">
        <v>250000000</v>
      </c>
      <c r="I9" s="121">
        <v>2407899021</v>
      </c>
      <c r="J9" s="121">
        <v>1613287939</v>
      </c>
      <c r="L9" s="137">
        <v>1983505608.74</v>
      </c>
      <c r="M9" s="137">
        <v>1692002750</v>
      </c>
      <c r="O9" s="120">
        <v>4891404629.7399998</v>
      </c>
      <c r="P9" s="120">
        <v>3796923611</v>
      </c>
    </row>
    <row r="10" spans="1:16" ht="15" customHeight="1" x14ac:dyDescent="0.25">
      <c r="A10" s="136">
        <v>2023257540005</v>
      </c>
      <c r="B10" s="98" t="s">
        <v>359</v>
      </c>
      <c r="C10" s="121">
        <v>2500000000</v>
      </c>
      <c r="D10" s="121">
        <v>739547025</v>
      </c>
      <c r="F10" s="120">
        <v>2500000000</v>
      </c>
      <c r="G10" s="120">
        <v>2500000000</v>
      </c>
      <c r="I10" s="121">
        <v>7723884830</v>
      </c>
      <c r="J10" s="121">
        <v>6599707631</v>
      </c>
      <c r="L10" s="137">
        <v>6783724382.4700003</v>
      </c>
      <c r="M10" s="137">
        <v>5218140023.6199999</v>
      </c>
      <c r="O10" s="120">
        <v>19507609212.470001</v>
      </c>
      <c r="P10" s="120">
        <v>15057394679.619999</v>
      </c>
    </row>
    <row r="11" spans="1:16" ht="15" customHeight="1" x14ac:dyDescent="0.25">
      <c r="A11" s="136">
        <v>2023257540006</v>
      </c>
      <c r="B11" s="96" t="s">
        <v>360</v>
      </c>
      <c r="C11" s="121">
        <v>500000000</v>
      </c>
      <c r="D11" s="121">
        <v>81400000</v>
      </c>
      <c r="F11" s="120">
        <v>500000000</v>
      </c>
      <c r="G11" s="120">
        <v>500000000</v>
      </c>
      <c r="I11" s="121">
        <v>0</v>
      </c>
      <c r="J11" s="121">
        <v>0</v>
      </c>
      <c r="L11" s="137"/>
      <c r="M11" s="137"/>
      <c r="O11" s="120">
        <v>1000000000</v>
      </c>
      <c r="P11" s="120">
        <v>581400000</v>
      </c>
    </row>
    <row r="12" spans="1:16" ht="15" customHeight="1" x14ac:dyDescent="0.25">
      <c r="A12" s="136">
        <v>2023257540007</v>
      </c>
      <c r="B12" s="96" t="s">
        <v>361</v>
      </c>
      <c r="C12" s="121"/>
      <c r="D12" s="121"/>
      <c r="F12" s="120">
        <v>400000000</v>
      </c>
      <c r="G12" s="120">
        <v>400000000</v>
      </c>
      <c r="I12" s="121">
        <v>0</v>
      </c>
      <c r="J12" s="121">
        <v>0</v>
      </c>
      <c r="L12" s="137"/>
      <c r="M12" s="137"/>
      <c r="O12" s="120">
        <v>400000000</v>
      </c>
      <c r="P12" s="120">
        <v>400000000</v>
      </c>
    </row>
    <row r="13" spans="1:16" ht="15" customHeight="1" thickBot="1" x14ac:dyDescent="0.3">
      <c r="A13" s="136">
        <v>2023257540008</v>
      </c>
      <c r="B13" s="97" t="s">
        <v>362</v>
      </c>
      <c r="C13" s="121">
        <v>150000000</v>
      </c>
      <c r="D13" s="121">
        <v>0</v>
      </c>
      <c r="F13" s="120">
        <v>150000000</v>
      </c>
      <c r="G13" s="120">
        <v>0</v>
      </c>
      <c r="I13" s="121">
        <v>0</v>
      </c>
      <c r="J13" s="121">
        <v>0</v>
      </c>
      <c r="L13" s="137">
        <v>936000000</v>
      </c>
      <c r="M13" s="137">
        <v>0</v>
      </c>
      <c r="O13" s="120">
        <v>1236000000</v>
      </c>
      <c r="P13" s="120">
        <v>0</v>
      </c>
    </row>
    <row r="14" spans="1:16" ht="15" customHeight="1" x14ac:dyDescent="0.25">
      <c r="A14" s="136">
        <v>2023257540009</v>
      </c>
      <c r="B14" s="98" t="s">
        <v>363</v>
      </c>
      <c r="C14" s="19">
        <v>3750000000</v>
      </c>
      <c r="D14" s="93">
        <v>611306254</v>
      </c>
      <c r="F14" s="120">
        <v>3750000000</v>
      </c>
      <c r="G14" s="120">
        <v>3750000000</v>
      </c>
      <c r="I14" s="121">
        <v>0</v>
      </c>
      <c r="J14" s="121">
        <v>0</v>
      </c>
      <c r="L14" s="137"/>
      <c r="M14" s="137"/>
      <c r="O14" s="120">
        <v>7500000000</v>
      </c>
      <c r="P14" s="120">
        <v>4361306254</v>
      </c>
    </row>
    <row r="15" spans="1:16" ht="15" customHeight="1" x14ac:dyDescent="0.25">
      <c r="A15" s="136">
        <v>2023257540010</v>
      </c>
      <c r="B15" s="96" t="s">
        <v>364</v>
      </c>
      <c r="C15" s="121"/>
      <c r="D15" s="121"/>
      <c r="F15" s="120">
        <v>2400000000</v>
      </c>
      <c r="G15" s="120">
        <v>2400000000</v>
      </c>
      <c r="I15" s="121">
        <v>3226525526.6999998</v>
      </c>
      <c r="J15" s="121">
        <v>3226525526.6999998</v>
      </c>
      <c r="L15" s="137"/>
      <c r="M15" s="137"/>
      <c r="O15" s="120">
        <v>5626525526.6999998</v>
      </c>
      <c r="P15" s="120">
        <v>5626525526.6999998</v>
      </c>
    </row>
    <row r="16" spans="1:16" ht="15" customHeight="1" x14ac:dyDescent="0.25">
      <c r="A16" s="136">
        <v>2023257540011</v>
      </c>
      <c r="B16" s="96" t="s">
        <v>365</v>
      </c>
      <c r="C16" s="19">
        <v>76241697951.910004</v>
      </c>
      <c r="D16" s="93">
        <v>44809280956</v>
      </c>
      <c r="F16" s="19">
        <v>76241697951.910004</v>
      </c>
      <c r="G16" s="19">
        <v>148968066635</v>
      </c>
      <c r="I16" s="133">
        <v>133560905844</v>
      </c>
      <c r="J16" s="133">
        <v>133560905844</v>
      </c>
      <c r="L16" s="137">
        <v>187478092035.04999</v>
      </c>
      <c r="M16" s="137">
        <v>155014158762</v>
      </c>
      <c r="O16" s="120">
        <v>473522393782.87</v>
      </c>
      <c r="P16" s="120">
        <v>482352412197</v>
      </c>
    </row>
    <row r="17" spans="1:16" ht="15" customHeight="1" x14ac:dyDescent="0.25">
      <c r="A17" s="136">
        <v>2023257540012</v>
      </c>
      <c r="B17" s="96" t="s">
        <v>366</v>
      </c>
      <c r="C17" s="19">
        <v>57540250000</v>
      </c>
      <c r="D17" s="93">
        <v>44809280956</v>
      </c>
      <c r="F17" s="120">
        <v>57540250000</v>
      </c>
      <c r="G17" s="120">
        <v>57540250000</v>
      </c>
      <c r="I17" s="121">
        <v>53015516548</v>
      </c>
      <c r="J17" s="121">
        <v>53015516548</v>
      </c>
      <c r="L17" s="137">
        <v>58713450955</v>
      </c>
      <c r="M17" s="137">
        <v>58713450955</v>
      </c>
      <c r="O17" s="120">
        <v>226809467503</v>
      </c>
      <c r="P17" s="120">
        <v>214078498459</v>
      </c>
    </row>
    <row r="18" spans="1:16" ht="15" customHeight="1" x14ac:dyDescent="0.25">
      <c r="A18" s="136">
        <v>2023257540013</v>
      </c>
      <c r="B18" s="96" t="s">
        <v>367</v>
      </c>
      <c r="C18" s="121"/>
      <c r="D18" s="121"/>
      <c r="F18" s="120">
        <v>15713984263.74</v>
      </c>
      <c r="G18" s="120">
        <v>16678540625</v>
      </c>
      <c r="I18" s="121">
        <v>21139663024.700001</v>
      </c>
      <c r="J18" s="121">
        <v>21139663024.700001</v>
      </c>
      <c r="L18" s="137">
        <v>34516200769.730003</v>
      </c>
      <c r="M18" s="137">
        <v>34233165180</v>
      </c>
      <c r="O18" s="120">
        <v>71369848058.170013</v>
      </c>
      <c r="P18" s="120">
        <v>72051368829.699997</v>
      </c>
    </row>
    <row r="19" spans="1:16" ht="15" customHeight="1" thickBot="1" x14ac:dyDescent="0.3">
      <c r="A19" s="136">
        <v>2023257540014</v>
      </c>
      <c r="B19" s="97" t="s">
        <v>368</v>
      </c>
      <c r="C19" s="121">
        <v>3079619261.5</v>
      </c>
      <c r="D19" s="121">
        <v>689278800</v>
      </c>
      <c r="F19" s="120">
        <v>3079619261.5</v>
      </c>
      <c r="G19" s="120">
        <v>4005757179.5</v>
      </c>
      <c r="I19" s="121">
        <v>3351545882</v>
      </c>
      <c r="J19" s="121">
        <v>3470122208</v>
      </c>
      <c r="L19" s="137">
        <v>3934784893</v>
      </c>
      <c r="M19" s="137">
        <v>3721268809</v>
      </c>
      <c r="O19" s="120">
        <v>13445569298</v>
      </c>
      <c r="P19" s="120">
        <v>11886426996.5</v>
      </c>
    </row>
    <row r="20" spans="1:16" ht="15" customHeight="1" x14ac:dyDescent="0.25">
      <c r="A20" s="136">
        <v>2023257540015</v>
      </c>
      <c r="B20" s="98" t="s">
        <v>369</v>
      </c>
      <c r="C20" s="19">
        <v>16678540625</v>
      </c>
      <c r="D20" s="93">
        <v>16003966957</v>
      </c>
      <c r="F20" s="120">
        <v>16678540625</v>
      </c>
      <c r="G20" s="120">
        <v>15048446235</v>
      </c>
      <c r="I20" s="121">
        <v>13619948230.76</v>
      </c>
      <c r="J20" s="121">
        <v>16813022999.799999</v>
      </c>
      <c r="L20" s="137">
        <v>17939678090</v>
      </c>
      <c r="M20" s="137">
        <v>16682901021</v>
      </c>
      <c r="O20" s="120">
        <v>64916707570.760002</v>
      </c>
      <c r="P20" s="120">
        <v>64548337212.800003</v>
      </c>
    </row>
    <row r="21" spans="1:16" ht="15" customHeight="1" x14ac:dyDescent="0.25">
      <c r="A21" s="136">
        <v>2023257540016</v>
      </c>
      <c r="B21" s="96" t="s">
        <v>370</v>
      </c>
      <c r="C21" s="121">
        <v>5180247852.25</v>
      </c>
      <c r="D21" s="121">
        <v>3347781956</v>
      </c>
      <c r="F21" s="120">
        <v>5180247852.25</v>
      </c>
      <c r="G21" s="120">
        <v>372643285225</v>
      </c>
      <c r="I21" s="121">
        <v>5316345437.8800001</v>
      </c>
      <c r="J21" s="121">
        <v>4821763335</v>
      </c>
      <c r="L21" s="137">
        <v>6814096728.6400003</v>
      </c>
      <c r="M21" s="137">
        <v>5046251755</v>
      </c>
      <c r="O21" s="120">
        <v>22490937871.02</v>
      </c>
      <c r="P21" s="120">
        <v>385859082271</v>
      </c>
    </row>
    <row r="22" spans="1:16" ht="15" customHeight="1" x14ac:dyDescent="0.25">
      <c r="A22" s="136">
        <v>2023257540017</v>
      </c>
      <c r="B22" s="96" t="s">
        <v>371</v>
      </c>
      <c r="C22" s="121">
        <v>4694752107.6400003</v>
      </c>
      <c r="D22" s="121">
        <v>5908307867</v>
      </c>
      <c r="F22" s="120">
        <v>4694752107.6400003</v>
      </c>
      <c r="G22" s="120">
        <v>4694752107.6400003</v>
      </c>
      <c r="I22" s="121">
        <v>3739615582</v>
      </c>
      <c r="J22" s="121">
        <v>4201582178</v>
      </c>
      <c r="L22" s="137">
        <v>5383195062.6800003</v>
      </c>
      <c r="M22" s="137">
        <v>5372571319</v>
      </c>
      <c r="O22" s="120">
        <v>18512314859.959999</v>
      </c>
      <c r="P22" s="120">
        <v>20177213471.639999</v>
      </c>
    </row>
    <row r="23" spans="1:16" ht="15" customHeight="1" x14ac:dyDescent="0.25">
      <c r="A23" s="136">
        <v>2023257540018</v>
      </c>
      <c r="B23" s="96" t="s">
        <v>372</v>
      </c>
      <c r="C23" s="19">
        <v>605000000</v>
      </c>
      <c r="D23" s="93">
        <v>688020704</v>
      </c>
      <c r="F23" s="19">
        <v>605000000</v>
      </c>
      <c r="G23" s="19">
        <v>605000000</v>
      </c>
      <c r="I23" s="133">
        <v>1190719288.8800001</v>
      </c>
      <c r="J23" s="133">
        <v>1190719288.8800001</v>
      </c>
      <c r="L23" s="137"/>
      <c r="M23" s="137"/>
      <c r="O23" s="120">
        <v>2400719288.8800001</v>
      </c>
      <c r="P23" s="120">
        <v>2483739992.8800001</v>
      </c>
    </row>
    <row r="24" spans="1:16" ht="15" customHeight="1" x14ac:dyDescent="0.25">
      <c r="A24" s="136">
        <v>2023257540019</v>
      </c>
      <c r="B24" s="96" t="s">
        <v>373</v>
      </c>
      <c r="C24" s="121"/>
      <c r="D24" s="121"/>
      <c r="F24" s="120">
        <v>1537875000</v>
      </c>
      <c r="G24" s="120">
        <v>1537875000</v>
      </c>
      <c r="I24" s="121">
        <v>796780000.07000005</v>
      </c>
      <c r="J24" s="121">
        <v>1952408083.6600001</v>
      </c>
      <c r="L24" s="137">
        <v>1599449000</v>
      </c>
      <c r="M24" s="137">
        <v>1599148778</v>
      </c>
      <c r="O24" s="120">
        <v>3934104000.0700002</v>
      </c>
      <c r="P24" s="120">
        <v>5089431861.6599998</v>
      </c>
    </row>
    <row r="25" spans="1:16" ht="15" customHeight="1" x14ac:dyDescent="0.25">
      <c r="A25" s="136">
        <v>2023257540020</v>
      </c>
      <c r="B25" s="96" t="s">
        <v>374</v>
      </c>
      <c r="C25" s="121">
        <v>67500000</v>
      </c>
      <c r="D25" s="121">
        <v>66039046</v>
      </c>
      <c r="F25" s="120">
        <v>67500000</v>
      </c>
      <c r="G25" s="120">
        <v>67500000</v>
      </c>
      <c r="I25" s="121">
        <v>80000000</v>
      </c>
      <c r="J25" s="121">
        <v>80000000</v>
      </c>
      <c r="L25" s="137">
        <v>80000000</v>
      </c>
      <c r="M25" s="137">
        <v>80000000</v>
      </c>
      <c r="O25" s="120">
        <v>295000000</v>
      </c>
      <c r="P25" s="120">
        <v>293539046</v>
      </c>
    </row>
    <row r="26" spans="1:16" ht="15" customHeight="1" thickBot="1" x14ac:dyDescent="0.3">
      <c r="A26" s="136">
        <v>2023257540021</v>
      </c>
      <c r="B26" s="97" t="s">
        <v>375</v>
      </c>
      <c r="C26" s="121">
        <v>300000000</v>
      </c>
      <c r="D26" s="121">
        <v>400000000</v>
      </c>
      <c r="F26" s="120">
        <v>300000000</v>
      </c>
      <c r="G26" s="120">
        <v>300000000</v>
      </c>
      <c r="I26" s="121">
        <v>887583823</v>
      </c>
      <c r="J26" s="121">
        <v>1534935172</v>
      </c>
      <c r="L26" s="137">
        <v>679600000</v>
      </c>
      <c r="M26" s="137">
        <v>436000000</v>
      </c>
      <c r="O26" s="120">
        <v>2167183823</v>
      </c>
      <c r="P26" s="120">
        <v>2670935172</v>
      </c>
    </row>
    <row r="27" spans="1:16" ht="15" customHeight="1" x14ac:dyDescent="0.25">
      <c r="A27" s="136">
        <v>2023257540022</v>
      </c>
      <c r="B27" s="99" t="s">
        <v>376</v>
      </c>
      <c r="C27" s="121">
        <v>385875000</v>
      </c>
      <c r="D27" s="121">
        <v>287406800</v>
      </c>
      <c r="F27" s="120">
        <v>385875000</v>
      </c>
      <c r="G27" s="120">
        <v>385875000</v>
      </c>
      <c r="I27" s="121">
        <v>0</v>
      </c>
      <c r="J27" s="121">
        <v>0</v>
      </c>
      <c r="L27" s="137">
        <v>638177552.20000005</v>
      </c>
      <c r="M27" s="137">
        <v>456856221</v>
      </c>
      <c r="O27" s="120">
        <v>1409927552.2</v>
      </c>
      <c r="P27" s="120">
        <v>1130138021</v>
      </c>
    </row>
    <row r="28" spans="1:16" ht="15" customHeight="1" x14ac:dyDescent="0.25">
      <c r="A28" s="136">
        <v>2023257540023</v>
      </c>
      <c r="B28" s="96" t="s">
        <v>377</v>
      </c>
      <c r="C28" s="121">
        <v>550000000</v>
      </c>
      <c r="D28" s="121">
        <v>100000</v>
      </c>
      <c r="F28" s="120">
        <v>550000000</v>
      </c>
      <c r="G28" s="120">
        <v>550000000</v>
      </c>
      <c r="I28" s="121">
        <v>0</v>
      </c>
      <c r="J28" s="121">
        <v>352075239</v>
      </c>
      <c r="L28" s="137">
        <v>411000000</v>
      </c>
      <c r="M28" s="137">
        <v>410200000</v>
      </c>
      <c r="O28" s="120">
        <v>1511000000</v>
      </c>
      <c r="P28" s="120">
        <v>1312375239</v>
      </c>
    </row>
    <row r="29" spans="1:16" ht="15" customHeight="1" x14ac:dyDescent="0.25">
      <c r="A29" s="136">
        <v>2023257540024</v>
      </c>
      <c r="B29" s="96" t="s">
        <v>378</v>
      </c>
      <c r="C29" s="19">
        <v>62750000</v>
      </c>
      <c r="D29" s="93">
        <v>100000</v>
      </c>
      <c r="F29" s="19">
        <v>62750000</v>
      </c>
      <c r="G29" s="19">
        <v>62750000</v>
      </c>
      <c r="I29" s="133">
        <v>0</v>
      </c>
      <c r="J29" s="133">
        <v>116219655.23999999</v>
      </c>
      <c r="L29" s="137"/>
      <c r="M29" s="137"/>
      <c r="O29" s="120">
        <v>125500000</v>
      </c>
      <c r="P29" s="120">
        <v>179069655.24000001</v>
      </c>
    </row>
    <row r="30" spans="1:16" ht="15" customHeight="1" x14ac:dyDescent="0.25">
      <c r="A30" s="136">
        <v>2023257540025</v>
      </c>
      <c r="B30" s="96" t="s">
        <v>379</v>
      </c>
      <c r="C30" s="121"/>
      <c r="D30" s="121"/>
      <c r="F30" s="120">
        <v>1941536446.5999999</v>
      </c>
      <c r="G30" s="120">
        <v>1942805797.3199999</v>
      </c>
      <c r="I30" s="121">
        <v>3497220993.4899998</v>
      </c>
      <c r="J30" s="121">
        <v>2856103249.8899999</v>
      </c>
      <c r="L30" s="137">
        <v>3314260313.4899998</v>
      </c>
      <c r="M30" s="137">
        <v>3260617271</v>
      </c>
      <c r="O30" s="120">
        <v>8753017753.5799999</v>
      </c>
      <c r="P30" s="120">
        <v>8059526318.21</v>
      </c>
    </row>
    <row r="31" spans="1:16" ht="15" customHeight="1" x14ac:dyDescent="0.25">
      <c r="A31" s="136">
        <v>2023257540026</v>
      </c>
      <c r="B31" s="96" t="s">
        <v>380</v>
      </c>
      <c r="C31" s="121"/>
      <c r="D31" s="121"/>
      <c r="F31" s="19">
        <v>690768750</v>
      </c>
      <c r="G31" s="19">
        <v>690768750</v>
      </c>
      <c r="I31" s="133">
        <v>631964013</v>
      </c>
      <c r="J31" s="133">
        <v>513334807.05000001</v>
      </c>
      <c r="L31" s="137">
        <v>568348722.26999998</v>
      </c>
      <c r="M31" s="137">
        <v>559348634</v>
      </c>
      <c r="O31" s="120">
        <v>1891081485.27</v>
      </c>
      <c r="P31" s="120">
        <v>1763452191.05</v>
      </c>
    </row>
    <row r="32" spans="1:16" ht="15" customHeight="1" x14ac:dyDescent="0.25">
      <c r="A32" s="136">
        <v>2023257540027</v>
      </c>
      <c r="B32" s="96" t="s">
        <v>381</v>
      </c>
      <c r="C32" s="19">
        <v>1058410125</v>
      </c>
      <c r="D32" s="93">
        <v>32560980</v>
      </c>
      <c r="F32" s="19">
        <v>1058410125</v>
      </c>
      <c r="G32" s="19">
        <v>1058410125</v>
      </c>
      <c r="I32" s="133">
        <v>1253416739</v>
      </c>
      <c r="J32" s="133">
        <v>418805051.63</v>
      </c>
      <c r="L32" s="137">
        <v>887182846</v>
      </c>
      <c r="M32" s="137">
        <v>887694094</v>
      </c>
      <c r="O32" s="120">
        <v>4257419835</v>
      </c>
      <c r="P32" s="120">
        <v>2397470250.6300001</v>
      </c>
    </row>
    <row r="33" spans="1:16" ht="15" customHeight="1" thickBot="1" x14ac:dyDescent="0.3">
      <c r="A33" s="136">
        <v>2023257540028</v>
      </c>
      <c r="B33" s="97" t="s">
        <v>382</v>
      </c>
      <c r="C33" s="121"/>
      <c r="D33" s="121"/>
      <c r="F33" s="19">
        <v>1300083114.7</v>
      </c>
      <c r="G33" s="19">
        <v>1300083114.7</v>
      </c>
      <c r="I33" s="133">
        <v>1854451671</v>
      </c>
      <c r="J33" s="133">
        <v>1634977158</v>
      </c>
      <c r="L33" s="137">
        <v>1796377844.8800001</v>
      </c>
      <c r="M33" s="137">
        <v>1748857321</v>
      </c>
      <c r="O33" s="120">
        <v>4950912630.5799999</v>
      </c>
      <c r="P33" s="120">
        <v>4683917593.6999998</v>
      </c>
    </row>
    <row r="34" spans="1:16" ht="15" customHeight="1" x14ac:dyDescent="0.25">
      <c r="A34" s="136">
        <v>2023257540029</v>
      </c>
      <c r="B34" s="98" t="s">
        <v>383</v>
      </c>
      <c r="C34" s="121"/>
      <c r="D34" s="121"/>
      <c r="F34" s="19">
        <v>390173516</v>
      </c>
      <c r="G34" s="19">
        <v>390173516</v>
      </c>
      <c r="I34" s="133">
        <v>501878826.32999998</v>
      </c>
      <c r="J34" s="133">
        <v>412837220.32999998</v>
      </c>
      <c r="L34" s="137">
        <v>337272093</v>
      </c>
      <c r="M34" s="137">
        <v>325047277</v>
      </c>
      <c r="O34" s="120">
        <v>1229324435.3299999</v>
      </c>
      <c r="P34" s="120">
        <v>1128058013.3299999</v>
      </c>
    </row>
    <row r="35" spans="1:16" ht="15" customHeight="1" x14ac:dyDescent="0.25">
      <c r="A35" s="136">
        <v>2023257540030</v>
      </c>
      <c r="B35" s="96" t="s">
        <v>384</v>
      </c>
      <c r="C35" s="121"/>
      <c r="D35" s="121"/>
      <c r="F35" s="19">
        <v>1108400823.25</v>
      </c>
      <c r="G35" s="19">
        <v>1108400823.25</v>
      </c>
      <c r="I35" s="133">
        <v>962832048.32000005</v>
      </c>
      <c r="J35" s="133">
        <v>704187907.71000004</v>
      </c>
      <c r="L35" s="137">
        <v>845979383.94000006</v>
      </c>
      <c r="M35" s="137">
        <v>844325710</v>
      </c>
      <c r="O35" s="120">
        <v>2917212255.5100002</v>
      </c>
      <c r="P35" s="120">
        <v>2656914440.96</v>
      </c>
    </row>
    <row r="36" spans="1:16" ht="15" customHeight="1" x14ac:dyDescent="0.25">
      <c r="A36" s="136">
        <v>2023257540031</v>
      </c>
      <c r="B36" s="96" t="s">
        <v>385</v>
      </c>
      <c r="C36" s="121"/>
      <c r="D36" s="121"/>
      <c r="F36" s="19">
        <v>10425000000</v>
      </c>
      <c r="G36" s="19">
        <v>10425000000</v>
      </c>
      <c r="I36" s="133">
        <v>0</v>
      </c>
      <c r="J36" s="133">
        <v>0</v>
      </c>
      <c r="L36" s="137"/>
      <c r="M36" s="137"/>
      <c r="O36" s="120">
        <v>10425000000</v>
      </c>
      <c r="P36" s="120">
        <v>10425000000</v>
      </c>
    </row>
    <row r="37" spans="1:16" ht="15" customHeight="1" x14ac:dyDescent="0.25">
      <c r="A37" s="136">
        <v>2023257540032</v>
      </c>
      <c r="B37" s="96" t="s">
        <v>386</v>
      </c>
      <c r="C37" s="121">
        <v>3688340600</v>
      </c>
      <c r="D37" s="121">
        <v>387905104</v>
      </c>
      <c r="F37" s="120">
        <v>3688340600</v>
      </c>
      <c r="G37" s="120">
        <v>3688340600</v>
      </c>
      <c r="I37" s="121">
        <v>5721129956.5600004</v>
      </c>
      <c r="J37" s="121">
        <v>4835052662.7700005</v>
      </c>
      <c r="L37" s="137">
        <v>4976936510.8900003</v>
      </c>
      <c r="M37" s="137">
        <v>4907402123</v>
      </c>
      <c r="O37" s="120">
        <v>18074747667.450001</v>
      </c>
      <c r="P37" s="120">
        <v>13818700489.77</v>
      </c>
    </row>
    <row r="38" spans="1:16" ht="15" customHeight="1" x14ac:dyDescent="0.25">
      <c r="A38" s="136">
        <v>2023257540033</v>
      </c>
      <c r="B38" s="96" t="s">
        <v>387</v>
      </c>
      <c r="C38" s="121"/>
      <c r="D38" s="121"/>
      <c r="F38" s="120">
        <v>650000000</v>
      </c>
      <c r="G38" s="120">
        <v>650000000</v>
      </c>
      <c r="I38" s="121">
        <v>2000000000</v>
      </c>
      <c r="J38" s="121">
        <v>2066084497</v>
      </c>
      <c r="L38" s="137">
        <v>2400000000</v>
      </c>
      <c r="M38" s="137">
        <v>1679549992</v>
      </c>
      <c r="O38" s="120">
        <v>5050000000</v>
      </c>
      <c r="P38" s="120">
        <v>4395634489</v>
      </c>
    </row>
    <row r="39" spans="1:16" ht="15" customHeight="1" thickBot="1" x14ac:dyDescent="0.3">
      <c r="A39" s="136">
        <v>2023257540034</v>
      </c>
      <c r="B39" s="97" t="s">
        <v>388</v>
      </c>
      <c r="C39" s="121">
        <v>1250000000</v>
      </c>
      <c r="D39" s="121">
        <v>0</v>
      </c>
      <c r="F39" s="120">
        <v>1250000000</v>
      </c>
      <c r="G39" s="120">
        <v>1320039200.5</v>
      </c>
      <c r="I39" s="121">
        <v>1086000000</v>
      </c>
      <c r="J39" s="121">
        <v>363192147</v>
      </c>
      <c r="L39" s="137">
        <v>753980777</v>
      </c>
      <c r="M39" s="137">
        <v>561512425</v>
      </c>
      <c r="O39" s="120">
        <v>4339980777</v>
      </c>
      <c r="P39" s="120">
        <v>2244743772.5</v>
      </c>
    </row>
    <row r="40" spans="1:16" ht="15" customHeight="1" x14ac:dyDescent="0.25">
      <c r="A40" s="136">
        <v>2023257540035</v>
      </c>
      <c r="B40" s="98" t="s">
        <v>389</v>
      </c>
      <c r="C40" s="121"/>
      <c r="D40" s="121"/>
      <c r="F40" s="120">
        <v>1200000000</v>
      </c>
      <c r="G40" s="120">
        <v>0</v>
      </c>
      <c r="I40" s="121">
        <v>0</v>
      </c>
      <c r="J40" s="121">
        <v>0</v>
      </c>
      <c r="L40" s="137"/>
      <c r="M40" s="137"/>
      <c r="O40" s="120">
        <v>1200000000</v>
      </c>
      <c r="P40" s="120">
        <v>0</v>
      </c>
    </row>
    <row r="41" spans="1:16" ht="15" customHeight="1" x14ac:dyDescent="0.25">
      <c r="A41" s="136">
        <v>2023257540036</v>
      </c>
      <c r="B41" s="96" t="s">
        <v>390</v>
      </c>
      <c r="C41" s="121">
        <v>825000000</v>
      </c>
      <c r="D41" s="121">
        <v>0</v>
      </c>
      <c r="F41" s="120">
        <v>825000000</v>
      </c>
      <c r="G41" s="120">
        <v>825000000</v>
      </c>
      <c r="I41" s="121">
        <v>20044016627.900002</v>
      </c>
      <c r="J41" s="121">
        <v>20044016628</v>
      </c>
      <c r="L41" s="137"/>
      <c r="M41" s="137"/>
      <c r="O41" s="120">
        <v>21694016627.900002</v>
      </c>
      <c r="P41" s="120">
        <v>20869016628</v>
      </c>
    </row>
    <row r="42" spans="1:16" ht="15" customHeight="1" x14ac:dyDescent="0.25">
      <c r="A42" s="136">
        <v>2023257540037</v>
      </c>
      <c r="B42" s="96" t="s">
        <v>391</v>
      </c>
      <c r="C42" s="19">
        <v>3200000000</v>
      </c>
      <c r="D42" s="93">
        <v>3709804220</v>
      </c>
      <c r="F42" s="120">
        <v>3200000000</v>
      </c>
      <c r="G42" s="120">
        <v>4400000000</v>
      </c>
      <c r="I42" s="121">
        <v>4261267333</v>
      </c>
      <c r="J42" s="121">
        <v>4261399574</v>
      </c>
      <c r="L42" s="137">
        <v>12026144807</v>
      </c>
      <c r="M42" s="137">
        <v>10869589142.540001</v>
      </c>
      <c r="O42" s="120">
        <v>22687412140</v>
      </c>
      <c r="P42" s="120">
        <v>23240792936.540001</v>
      </c>
    </row>
    <row r="43" spans="1:16" ht="15" customHeight="1" x14ac:dyDescent="0.25">
      <c r="A43" s="136">
        <v>2023257540038</v>
      </c>
      <c r="B43" s="96" t="s">
        <v>392</v>
      </c>
      <c r="C43" s="19">
        <v>800000001</v>
      </c>
      <c r="D43" s="93">
        <v>565449871</v>
      </c>
      <c r="F43" s="120">
        <v>800000001</v>
      </c>
      <c r="G43" s="120">
        <v>800000001</v>
      </c>
      <c r="I43" s="121">
        <v>0</v>
      </c>
      <c r="J43" s="121">
        <v>0</v>
      </c>
      <c r="L43" s="137"/>
      <c r="M43" s="137"/>
      <c r="O43" s="120">
        <v>1600000002</v>
      </c>
      <c r="P43" s="120">
        <v>1365449872</v>
      </c>
    </row>
    <row r="44" spans="1:16" ht="15" customHeight="1" thickBot="1" x14ac:dyDescent="0.3">
      <c r="A44" s="136">
        <v>2023257540039</v>
      </c>
      <c r="B44" s="97" t="s">
        <v>393</v>
      </c>
      <c r="C44" s="19">
        <v>400000000</v>
      </c>
      <c r="D44" s="93">
        <v>1414679011</v>
      </c>
      <c r="F44" s="120">
        <v>400000000</v>
      </c>
      <c r="G44" s="120">
        <v>400000000</v>
      </c>
      <c r="I44" s="121">
        <v>5171970987</v>
      </c>
      <c r="J44" s="121">
        <v>3946683796</v>
      </c>
      <c r="L44" s="137">
        <v>4438153628</v>
      </c>
      <c r="M44" s="137">
        <v>4240036274</v>
      </c>
      <c r="O44" s="120">
        <v>10410124615</v>
      </c>
      <c r="P44" s="120">
        <v>10001399081</v>
      </c>
    </row>
    <row r="45" spans="1:16" ht="15" customHeight="1" x14ac:dyDescent="0.25">
      <c r="A45" s="136">
        <v>2023257540040</v>
      </c>
      <c r="B45" s="98" t="s">
        <v>394</v>
      </c>
      <c r="C45" s="121">
        <v>600000000</v>
      </c>
      <c r="D45" s="121">
        <v>403200000</v>
      </c>
      <c r="F45" s="120">
        <v>600000000</v>
      </c>
      <c r="G45" s="120">
        <v>600000000</v>
      </c>
      <c r="I45" s="121">
        <v>1282200000</v>
      </c>
      <c r="J45" s="121">
        <v>1276310399</v>
      </c>
      <c r="L45" s="137">
        <v>1356707150</v>
      </c>
      <c r="M45" s="137">
        <v>1171103322</v>
      </c>
      <c r="O45" s="120">
        <v>3838907150</v>
      </c>
      <c r="P45" s="120">
        <v>3450613721</v>
      </c>
    </row>
    <row r="46" spans="1:16" ht="15" customHeight="1" x14ac:dyDescent="0.25">
      <c r="A46" s="136">
        <v>2023257540041</v>
      </c>
      <c r="B46" s="96" t="s">
        <v>395</v>
      </c>
      <c r="C46" s="19">
        <v>500000000</v>
      </c>
      <c r="D46" s="93">
        <v>954907298</v>
      </c>
      <c r="F46" s="120">
        <v>500000000</v>
      </c>
      <c r="G46" s="120">
        <v>500000000</v>
      </c>
      <c r="I46" s="121">
        <v>217800000</v>
      </c>
      <c r="J46" s="121">
        <v>373600998</v>
      </c>
      <c r="L46" s="137">
        <v>643292850</v>
      </c>
      <c r="M46" s="137">
        <v>397333332</v>
      </c>
      <c r="O46" s="120">
        <v>1861092850</v>
      </c>
      <c r="P46" s="120">
        <v>2225841628</v>
      </c>
    </row>
    <row r="47" spans="1:16" ht="15" customHeight="1" x14ac:dyDescent="0.25">
      <c r="A47" s="136">
        <v>2023257540042</v>
      </c>
      <c r="B47" s="96" t="s">
        <v>396</v>
      </c>
      <c r="C47" s="121">
        <v>413815000</v>
      </c>
      <c r="D47" s="121">
        <v>135319992</v>
      </c>
      <c r="F47" s="120">
        <v>413815000</v>
      </c>
      <c r="G47" s="120">
        <v>413815000</v>
      </c>
      <c r="I47" s="121">
        <v>220210000</v>
      </c>
      <c r="J47" s="121">
        <v>89272661</v>
      </c>
      <c r="L47" s="137">
        <v>640065675.83000004</v>
      </c>
      <c r="M47" s="137">
        <v>599381851</v>
      </c>
      <c r="O47" s="120">
        <v>1687905675.8299999</v>
      </c>
      <c r="P47" s="120">
        <v>1237789504</v>
      </c>
    </row>
    <row r="48" spans="1:16" ht="15" customHeight="1" x14ac:dyDescent="0.25">
      <c r="A48" s="136">
        <v>2023257540043</v>
      </c>
      <c r="B48" s="96" t="s">
        <v>397</v>
      </c>
      <c r="C48" s="19">
        <v>58687500</v>
      </c>
      <c r="D48" s="93">
        <v>49983333</v>
      </c>
      <c r="F48" s="120">
        <v>58687500</v>
      </c>
      <c r="G48" s="120">
        <v>58687500</v>
      </c>
      <c r="I48" s="121">
        <v>9200000</v>
      </c>
      <c r="J48" s="121">
        <v>9200000</v>
      </c>
      <c r="L48" s="137">
        <v>65000000</v>
      </c>
      <c r="M48" s="137" t="e">
        <v>#N/A</v>
      </c>
      <c r="O48" s="120">
        <v>191575000</v>
      </c>
      <c r="P48" s="120" t="e">
        <v>#N/A</v>
      </c>
    </row>
    <row r="49" spans="1:16" ht="15" customHeight="1" thickBot="1" x14ac:dyDescent="0.3">
      <c r="A49" s="136">
        <v>2023257540044</v>
      </c>
      <c r="B49" s="97" t="s">
        <v>398</v>
      </c>
      <c r="C49" s="121">
        <v>1299051450</v>
      </c>
      <c r="D49" s="121">
        <v>883863943</v>
      </c>
      <c r="F49" s="120">
        <v>1299051450</v>
      </c>
      <c r="G49" s="120">
        <v>1299051450</v>
      </c>
      <c r="I49" s="121">
        <v>50006884</v>
      </c>
      <c r="J49" s="121">
        <v>50006884</v>
      </c>
      <c r="L49" s="137">
        <v>60000000</v>
      </c>
      <c r="M49" s="137">
        <v>60000000</v>
      </c>
      <c r="O49" s="120">
        <v>2708109784</v>
      </c>
      <c r="P49" s="120">
        <v>2292922277</v>
      </c>
    </row>
    <row r="50" spans="1:16" ht="15" customHeight="1" x14ac:dyDescent="0.25">
      <c r="A50" s="136">
        <v>2023257540045</v>
      </c>
      <c r="B50" s="98" t="s">
        <v>399</v>
      </c>
      <c r="C50" s="19">
        <v>140000000</v>
      </c>
      <c r="D50" s="93">
        <v>165429000</v>
      </c>
      <c r="F50" s="120">
        <v>140000000</v>
      </c>
      <c r="G50" s="120">
        <v>140000000</v>
      </c>
      <c r="I50" s="121">
        <v>356687244</v>
      </c>
      <c r="J50" s="121">
        <v>76884257</v>
      </c>
      <c r="L50" s="137">
        <v>407000000</v>
      </c>
      <c r="M50" s="137">
        <v>403920000</v>
      </c>
      <c r="O50" s="120">
        <v>1043687244</v>
      </c>
      <c r="P50" s="120">
        <v>786233257</v>
      </c>
    </row>
    <row r="51" spans="1:16" ht="15" customHeight="1" x14ac:dyDescent="0.25">
      <c r="A51" s="136">
        <v>2023257540046</v>
      </c>
      <c r="B51" s="96" t="s">
        <v>400</v>
      </c>
      <c r="C51" s="19">
        <v>37500000</v>
      </c>
      <c r="D51" s="93">
        <v>16200000</v>
      </c>
      <c r="F51" s="120">
        <v>37500000</v>
      </c>
      <c r="G51" s="120">
        <v>37500000</v>
      </c>
      <c r="I51" s="121">
        <v>446821275</v>
      </c>
      <c r="J51" s="121">
        <v>102597444</v>
      </c>
      <c r="L51" s="137">
        <v>52000000</v>
      </c>
      <c r="M51" s="137">
        <v>43418920</v>
      </c>
      <c r="O51" s="120">
        <v>573821275</v>
      </c>
      <c r="P51" s="120">
        <v>199716364</v>
      </c>
    </row>
    <row r="52" spans="1:16" ht="15" customHeight="1" x14ac:dyDescent="0.25">
      <c r="A52" s="136">
        <v>2023257540047</v>
      </c>
      <c r="B52" s="96" t="s">
        <v>401</v>
      </c>
      <c r="C52" s="19">
        <v>817500000</v>
      </c>
      <c r="D52" s="93">
        <v>42211419</v>
      </c>
      <c r="F52" s="19">
        <v>817500000</v>
      </c>
      <c r="G52" s="19">
        <v>817500000</v>
      </c>
      <c r="I52" s="133">
        <v>183488932</v>
      </c>
      <c r="J52" s="133">
        <v>108604265</v>
      </c>
      <c r="L52" s="137">
        <v>240000000</v>
      </c>
      <c r="M52" s="137">
        <v>145113636</v>
      </c>
      <c r="O52" s="120">
        <v>2058488932</v>
      </c>
      <c r="P52" s="120">
        <v>1113429320</v>
      </c>
    </row>
    <row r="53" spans="1:16" ht="15" customHeight="1" x14ac:dyDescent="0.25">
      <c r="A53" s="136">
        <v>2023257540048</v>
      </c>
      <c r="B53" s="96" t="s">
        <v>402</v>
      </c>
      <c r="C53" s="19">
        <v>82500000</v>
      </c>
      <c r="D53" s="93">
        <v>24369228</v>
      </c>
      <c r="F53" s="120">
        <v>82500000</v>
      </c>
      <c r="G53" s="120">
        <v>82500000</v>
      </c>
      <c r="I53" s="121">
        <v>17100000</v>
      </c>
      <c r="J53" s="121">
        <v>36425333</v>
      </c>
      <c r="L53" s="137">
        <v>155240000</v>
      </c>
      <c r="M53" s="137">
        <v>117587656</v>
      </c>
      <c r="O53" s="120">
        <v>337340000</v>
      </c>
      <c r="P53" s="120">
        <v>260882217</v>
      </c>
    </row>
    <row r="54" spans="1:16" ht="15" customHeight="1" x14ac:dyDescent="0.25">
      <c r="A54" s="136">
        <v>2023257540049</v>
      </c>
      <c r="B54" s="96" t="s">
        <v>403</v>
      </c>
      <c r="C54" s="121">
        <v>565045125</v>
      </c>
      <c r="D54" s="121">
        <v>707861929</v>
      </c>
      <c r="F54" s="120">
        <v>565045125</v>
      </c>
      <c r="G54" s="120">
        <v>565045125</v>
      </c>
      <c r="I54" s="121">
        <v>2279572156</v>
      </c>
      <c r="J54" s="121">
        <v>1996476633</v>
      </c>
      <c r="L54" s="137">
        <v>3106735680</v>
      </c>
      <c r="M54" s="137">
        <v>3106735680</v>
      </c>
      <c r="O54" s="120">
        <v>6516398086</v>
      </c>
      <c r="P54" s="120">
        <v>6376119367</v>
      </c>
    </row>
    <row r="55" spans="1:16" ht="15" customHeight="1" x14ac:dyDescent="0.25">
      <c r="A55" s="136">
        <v>2023257540050</v>
      </c>
      <c r="B55" s="96" t="s">
        <v>404</v>
      </c>
      <c r="C55" s="121"/>
      <c r="D55" s="121"/>
      <c r="F55" s="120">
        <v>15000000</v>
      </c>
      <c r="G55" s="120">
        <v>15000000</v>
      </c>
      <c r="I55" s="121">
        <v>84300000</v>
      </c>
      <c r="J55" s="121">
        <v>25006667</v>
      </c>
      <c r="L55" s="137">
        <v>77000000</v>
      </c>
      <c r="M55" s="137">
        <v>52800000</v>
      </c>
      <c r="O55" s="120">
        <v>176300000</v>
      </c>
      <c r="P55" s="120">
        <v>92806667</v>
      </c>
    </row>
    <row r="56" spans="1:16" ht="15" customHeight="1" thickBot="1" x14ac:dyDescent="0.3">
      <c r="A56" s="136">
        <v>2023257540051</v>
      </c>
      <c r="B56" s="97" t="s">
        <v>405</v>
      </c>
      <c r="C56" s="121">
        <v>350000000</v>
      </c>
      <c r="D56" s="121">
        <v>33000000</v>
      </c>
      <c r="F56" s="120">
        <v>350000000</v>
      </c>
      <c r="G56" s="120">
        <v>350000000</v>
      </c>
      <c r="I56" s="121">
        <v>77760000</v>
      </c>
      <c r="J56" s="121">
        <v>68217913</v>
      </c>
      <c r="L56" s="137">
        <v>27500000</v>
      </c>
      <c r="M56" s="137">
        <v>21600000</v>
      </c>
      <c r="O56" s="120">
        <v>805260000</v>
      </c>
      <c r="P56" s="120">
        <v>472817913</v>
      </c>
    </row>
    <row r="57" spans="1:16" ht="15" customHeight="1" x14ac:dyDescent="0.25">
      <c r="A57" s="136">
        <v>2023257540052</v>
      </c>
      <c r="B57" s="98" t="s">
        <v>406</v>
      </c>
      <c r="C57" s="121"/>
      <c r="D57" s="121"/>
      <c r="F57" s="120">
        <v>213438533</v>
      </c>
      <c r="G57" s="120">
        <v>23715392.329999998</v>
      </c>
      <c r="I57" s="121">
        <v>3007196856</v>
      </c>
      <c r="J57" s="121">
        <v>2869214505</v>
      </c>
      <c r="L57" s="137">
        <v>65000000</v>
      </c>
      <c r="M57" s="137">
        <v>22937615</v>
      </c>
      <c r="O57" s="120">
        <v>3285635389</v>
      </c>
      <c r="P57" s="120">
        <v>2915867512.3299999</v>
      </c>
    </row>
    <row r="58" spans="1:16" ht="15" customHeight="1" x14ac:dyDescent="0.25">
      <c r="A58" s="136">
        <v>2023257540053</v>
      </c>
      <c r="B58" s="96" t="s">
        <v>407</v>
      </c>
      <c r="C58" s="121">
        <v>740000000</v>
      </c>
      <c r="D58" s="121">
        <v>514374499</v>
      </c>
      <c r="F58" s="120">
        <v>740000000</v>
      </c>
      <c r="G58" s="120">
        <v>740000000</v>
      </c>
      <c r="I58" s="121">
        <v>13298668933</v>
      </c>
      <c r="J58" s="121">
        <v>4293625369</v>
      </c>
      <c r="L58" s="137">
        <v>19299247862.740002</v>
      </c>
      <c r="M58" s="137">
        <v>14448360821.33</v>
      </c>
      <c r="O58" s="120">
        <v>34077916795.740002</v>
      </c>
      <c r="P58" s="120">
        <v>19996360689.330002</v>
      </c>
    </row>
    <row r="59" spans="1:16" ht="15" customHeight="1" x14ac:dyDescent="0.25">
      <c r="A59" s="136">
        <v>2023257540054</v>
      </c>
      <c r="B59" s="96" t="s">
        <v>408</v>
      </c>
      <c r="C59" s="121">
        <v>357500000</v>
      </c>
      <c r="D59" s="121">
        <v>8000000</v>
      </c>
      <c r="F59" s="120">
        <v>357500000</v>
      </c>
      <c r="G59" s="120">
        <v>604166666.66999996</v>
      </c>
      <c r="I59" s="121">
        <v>14250000</v>
      </c>
      <c r="J59" s="121">
        <v>12180667</v>
      </c>
      <c r="L59" s="137"/>
      <c r="M59" s="137"/>
      <c r="O59" s="120">
        <v>729250000</v>
      </c>
      <c r="P59" s="120">
        <v>624347333.66999996</v>
      </c>
    </row>
    <row r="60" spans="1:16" ht="15" customHeight="1" x14ac:dyDescent="0.25">
      <c r="A60" s="136">
        <v>2023257540055</v>
      </c>
      <c r="B60" s="96" t="s">
        <v>409</v>
      </c>
      <c r="C60" s="121">
        <v>200000000</v>
      </c>
      <c r="D60" s="121">
        <v>0</v>
      </c>
      <c r="F60" s="120">
        <v>200000000</v>
      </c>
      <c r="G60" s="120">
        <v>200000000</v>
      </c>
      <c r="I60" s="121">
        <v>84559142</v>
      </c>
      <c r="J60" s="121">
        <v>84559142</v>
      </c>
      <c r="L60" s="137"/>
      <c r="M60" s="137"/>
      <c r="O60" s="120">
        <v>484559142</v>
      </c>
      <c r="P60" s="120">
        <v>284559142</v>
      </c>
    </row>
    <row r="61" spans="1:16" ht="15" customHeight="1" x14ac:dyDescent="0.25">
      <c r="A61" s="136">
        <v>2023257540056</v>
      </c>
      <c r="B61" s="96" t="s">
        <v>410</v>
      </c>
      <c r="C61" s="121">
        <v>150000000</v>
      </c>
      <c r="D61" s="121">
        <v>158999968</v>
      </c>
      <c r="F61" s="120">
        <v>150000000</v>
      </c>
      <c r="G61" s="120">
        <v>150000000</v>
      </c>
      <c r="I61" s="121">
        <v>34200000</v>
      </c>
      <c r="J61" s="121">
        <v>25980000</v>
      </c>
      <c r="L61" s="137"/>
      <c r="M61" s="137"/>
      <c r="O61" s="120">
        <v>334200000</v>
      </c>
      <c r="P61" s="120">
        <v>334979968</v>
      </c>
    </row>
    <row r="62" spans="1:16" ht="15" customHeight="1" thickBot="1" x14ac:dyDescent="0.3">
      <c r="A62" s="136">
        <v>2023257540057</v>
      </c>
      <c r="B62" s="97" t="s">
        <v>411</v>
      </c>
      <c r="C62" s="19">
        <v>100000</v>
      </c>
      <c r="D62" s="93">
        <v>100000</v>
      </c>
      <c r="F62" s="120">
        <v>200000000</v>
      </c>
      <c r="G62" s="120">
        <v>200000000</v>
      </c>
      <c r="I62" s="121">
        <v>550000000</v>
      </c>
      <c r="J62" s="121">
        <v>327632542</v>
      </c>
      <c r="L62" s="137">
        <v>144951580</v>
      </c>
      <c r="M62" s="137">
        <v>137001760</v>
      </c>
      <c r="O62" s="120">
        <v>895051580</v>
      </c>
      <c r="P62" s="120">
        <v>664734302</v>
      </c>
    </row>
    <row r="63" spans="1:16" ht="15" customHeight="1" x14ac:dyDescent="0.25">
      <c r="A63" s="136">
        <v>2023257540058</v>
      </c>
      <c r="B63" s="98" t="s">
        <v>412</v>
      </c>
      <c r="C63" s="121">
        <v>107500000</v>
      </c>
      <c r="D63" s="121">
        <v>0</v>
      </c>
      <c r="F63" s="120">
        <v>107500000</v>
      </c>
      <c r="G63" s="120">
        <v>107500000</v>
      </c>
      <c r="I63" s="121">
        <v>0</v>
      </c>
      <c r="J63" s="121">
        <v>0</v>
      </c>
      <c r="L63" s="137"/>
      <c r="M63" s="137"/>
      <c r="O63" s="120">
        <v>215000000</v>
      </c>
      <c r="P63" s="120">
        <v>107500000</v>
      </c>
    </row>
    <row r="64" spans="1:16" ht="15" customHeight="1" x14ac:dyDescent="0.25">
      <c r="A64" s="136">
        <v>2023257540059</v>
      </c>
      <c r="B64" s="96" t="s">
        <v>413</v>
      </c>
      <c r="C64" s="19">
        <v>160000000</v>
      </c>
      <c r="D64" s="93">
        <v>225403520</v>
      </c>
      <c r="F64" s="120">
        <v>160000000</v>
      </c>
      <c r="G64" s="120">
        <v>160000000</v>
      </c>
      <c r="I64" s="121">
        <v>400140000</v>
      </c>
      <c r="J64" s="121">
        <v>68172700</v>
      </c>
      <c r="L64" s="137">
        <v>1775048420</v>
      </c>
      <c r="M64" s="137">
        <v>1661397322</v>
      </c>
      <c r="O64" s="120">
        <v>2495188420</v>
      </c>
      <c r="P64" s="120">
        <v>2114973542</v>
      </c>
    </row>
    <row r="65" spans="1:16" ht="15" customHeight="1" x14ac:dyDescent="0.25">
      <c r="A65" s="136">
        <v>2023257540060</v>
      </c>
      <c r="B65" s="96" t="s">
        <v>414</v>
      </c>
      <c r="C65" s="121">
        <v>22500000</v>
      </c>
      <c r="D65" s="121">
        <v>10000000</v>
      </c>
      <c r="F65" s="120">
        <v>22500000</v>
      </c>
      <c r="G65" s="120">
        <v>22500000</v>
      </c>
      <c r="I65" s="121">
        <v>25421000</v>
      </c>
      <c r="J65" s="121">
        <v>0</v>
      </c>
      <c r="L65" s="137">
        <v>30000000</v>
      </c>
      <c r="M65" s="137">
        <v>23925050</v>
      </c>
      <c r="O65" s="120">
        <v>100421000</v>
      </c>
      <c r="P65" s="120">
        <v>56425050</v>
      </c>
    </row>
    <row r="66" spans="1:16" ht="15" customHeight="1" x14ac:dyDescent="0.25">
      <c r="A66" s="136">
        <v>2023257540061</v>
      </c>
      <c r="B66" s="96" t="s">
        <v>415</v>
      </c>
      <c r="C66" s="121">
        <v>185000000</v>
      </c>
      <c r="D66" s="121">
        <v>171161927</v>
      </c>
      <c r="F66" s="120">
        <v>185000000</v>
      </c>
      <c r="G66" s="120">
        <v>185000000</v>
      </c>
      <c r="I66" s="121">
        <v>200000000</v>
      </c>
      <c r="J66" s="121">
        <v>121211407</v>
      </c>
      <c r="L66" s="137">
        <v>420000000</v>
      </c>
      <c r="M66" s="137">
        <v>345905861</v>
      </c>
      <c r="O66" s="120">
        <v>990000000</v>
      </c>
      <c r="P66" s="120">
        <v>823279195</v>
      </c>
    </row>
    <row r="67" spans="1:16" ht="15" customHeight="1" thickBot="1" x14ac:dyDescent="0.3">
      <c r="A67" s="136">
        <v>2023257540062</v>
      </c>
      <c r="B67" s="97" t="s">
        <v>416</v>
      </c>
      <c r="C67" s="121">
        <v>598750000</v>
      </c>
      <c r="D67" s="121">
        <v>7200000</v>
      </c>
      <c r="F67" s="120">
        <v>598750000</v>
      </c>
      <c r="G67" s="120">
        <v>598750000</v>
      </c>
      <c r="I67" s="121">
        <v>106520000</v>
      </c>
      <c r="J67" s="121">
        <v>20240000</v>
      </c>
      <c r="L67" s="137">
        <v>247000000</v>
      </c>
      <c r="M67" s="137">
        <v>169080365.84</v>
      </c>
      <c r="O67" s="120">
        <v>1551020000</v>
      </c>
      <c r="P67" s="120">
        <v>795270365.84000003</v>
      </c>
    </row>
    <row r="68" spans="1:16" ht="15" customHeight="1" x14ac:dyDescent="0.25">
      <c r="A68" s="136">
        <v>2023257540063</v>
      </c>
      <c r="B68" s="98" t="s">
        <v>417</v>
      </c>
      <c r="C68" s="19">
        <v>73750000</v>
      </c>
      <c r="D68" s="93">
        <v>50833333</v>
      </c>
      <c r="F68" s="120">
        <v>73750000</v>
      </c>
      <c r="G68" s="120">
        <v>73750000</v>
      </c>
      <c r="I68" s="121">
        <v>34200000</v>
      </c>
      <c r="J68" s="121">
        <v>16720000</v>
      </c>
      <c r="L68" s="137">
        <v>132000000</v>
      </c>
      <c r="M68" s="137">
        <v>74800000</v>
      </c>
      <c r="O68" s="120">
        <v>313700000</v>
      </c>
      <c r="P68" s="120">
        <v>216103333</v>
      </c>
    </row>
    <row r="69" spans="1:16" ht="15" customHeight="1" x14ac:dyDescent="0.25">
      <c r="A69" s="136">
        <v>2023257540064</v>
      </c>
      <c r="B69" s="96" t="s">
        <v>418</v>
      </c>
      <c r="C69" s="121">
        <v>87500000</v>
      </c>
      <c r="D69" s="121">
        <v>51160968</v>
      </c>
      <c r="F69" s="120">
        <v>87500000</v>
      </c>
      <c r="G69" s="120">
        <v>87500000</v>
      </c>
      <c r="I69" s="121">
        <v>230413508</v>
      </c>
      <c r="J69" s="121">
        <v>20516208</v>
      </c>
      <c r="L69" s="137">
        <v>298000000</v>
      </c>
      <c r="M69" s="137">
        <v>234027000</v>
      </c>
      <c r="O69" s="120">
        <v>703413508</v>
      </c>
      <c r="P69" s="120">
        <v>393204176</v>
      </c>
    </row>
    <row r="70" spans="1:16" ht="15" customHeight="1" x14ac:dyDescent="0.25">
      <c r="A70" s="136">
        <v>2023257540065</v>
      </c>
      <c r="B70" s="96" t="s">
        <v>419</v>
      </c>
      <c r="C70" s="121"/>
      <c r="D70" s="121"/>
      <c r="F70" s="120">
        <v>22500000</v>
      </c>
      <c r="G70" s="120">
        <v>22500000</v>
      </c>
      <c r="I70" s="121">
        <v>85570469</v>
      </c>
      <c r="J70" s="121">
        <v>21250667</v>
      </c>
      <c r="L70" s="137">
        <v>33000000</v>
      </c>
      <c r="M70" s="137" t="e">
        <v>#N/A</v>
      </c>
      <c r="O70" s="120">
        <v>141070469</v>
      </c>
      <c r="P70" s="120" t="e">
        <v>#N/A</v>
      </c>
    </row>
    <row r="71" spans="1:16" ht="15" customHeight="1" x14ac:dyDescent="0.25">
      <c r="A71" s="136">
        <v>2023257540066</v>
      </c>
      <c r="B71" s="96" t="s">
        <v>420</v>
      </c>
      <c r="C71" s="121"/>
      <c r="D71" s="121"/>
      <c r="F71" s="19">
        <v>34500000</v>
      </c>
      <c r="G71" s="19">
        <v>34500000</v>
      </c>
      <c r="I71" s="133">
        <v>18000000</v>
      </c>
      <c r="J71" s="133">
        <v>4480000</v>
      </c>
      <c r="L71" s="137">
        <v>39000000</v>
      </c>
      <c r="M71" s="137">
        <v>21600000</v>
      </c>
      <c r="O71" s="120">
        <v>91500000</v>
      </c>
      <c r="P71" s="120">
        <v>60580000</v>
      </c>
    </row>
    <row r="72" spans="1:16" ht="15" customHeight="1" x14ac:dyDescent="0.25">
      <c r="A72" s="136">
        <v>2023257540067</v>
      </c>
      <c r="B72" s="96" t="s">
        <v>421</v>
      </c>
      <c r="C72" s="121"/>
      <c r="D72" s="121"/>
      <c r="F72" s="120">
        <v>70000000</v>
      </c>
      <c r="G72" s="120">
        <v>70000000</v>
      </c>
      <c r="I72" s="121">
        <v>79999999</v>
      </c>
      <c r="J72" s="121">
        <v>53019999</v>
      </c>
      <c r="L72" s="137">
        <v>110000000</v>
      </c>
      <c r="M72" s="137">
        <v>110000000</v>
      </c>
      <c r="O72" s="120">
        <v>259999999</v>
      </c>
      <c r="P72" s="120">
        <v>233019999</v>
      </c>
    </row>
    <row r="73" spans="1:16" ht="15" customHeight="1" thickBot="1" x14ac:dyDescent="0.3">
      <c r="A73" s="136">
        <v>2023257540068</v>
      </c>
      <c r="B73" s="97" t="s">
        <v>422</v>
      </c>
      <c r="C73" s="121"/>
      <c r="D73" s="121"/>
      <c r="F73" s="120">
        <v>163729473</v>
      </c>
      <c r="G73" s="120">
        <v>163729473</v>
      </c>
      <c r="I73" s="121">
        <v>88257530</v>
      </c>
      <c r="J73" s="121">
        <v>73277530</v>
      </c>
      <c r="L73" s="137">
        <v>225000000</v>
      </c>
      <c r="M73" s="137">
        <v>175539042.58000001</v>
      </c>
      <c r="O73" s="120">
        <v>476987003</v>
      </c>
      <c r="P73" s="120">
        <v>412546045.58000004</v>
      </c>
    </row>
    <row r="74" spans="1:16" ht="15" customHeight="1" x14ac:dyDescent="0.25">
      <c r="A74" s="136">
        <v>2023257540069</v>
      </c>
      <c r="B74" s="98" t="s">
        <v>423</v>
      </c>
      <c r="C74" s="121">
        <v>30000000</v>
      </c>
      <c r="D74" s="121">
        <v>28545850</v>
      </c>
      <c r="F74" s="120">
        <v>30000000</v>
      </c>
      <c r="G74" s="120">
        <v>30000000</v>
      </c>
      <c r="I74" s="121">
        <v>0</v>
      </c>
      <c r="J74" s="121">
        <v>0</v>
      </c>
      <c r="L74" s="137">
        <v>12000000</v>
      </c>
      <c r="M74" s="137">
        <v>0</v>
      </c>
      <c r="O74" s="120">
        <v>72000000</v>
      </c>
      <c r="P74" s="120">
        <v>58545850</v>
      </c>
    </row>
    <row r="75" spans="1:16" ht="15" customHeight="1" x14ac:dyDescent="0.25">
      <c r="A75" s="136">
        <v>2023257540070</v>
      </c>
      <c r="B75" s="96" t="s">
        <v>424</v>
      </c>
      <c r="C75" s="121"/>
      <c r="D75" s="121"/>
      <c r="F75" s="120">
        <v>5000000</v>
      </c>
      <c r="G75" s="120">
        <v>5000000</v>
      </c>
      <c r="I75" s="121">
        <v>0</v>
      </c>
      <c r="J75" s="121">
        <v>0</v>
      </c>
      <c r="L75" s="137">
        <v>72000000</v>
      </c>
      <c r="M75" s="137">
        <v>40800000</v>
      </c>
      <c r="O75" s="120">
        <v>77000000</v>
      </c>
      <c r="P75" s="120">
        <v>45800000</v>
      </c>
    </row>
    <row r="76" spans="1:16" ht="15" customHeight="1" x14ac:dyDescent="0.25">
      <c r="A76" s="136">
        <v>2023257540071</v>
      </c>
      <c r="B76" s="96" t="s">
        <v>425</v>
      </c>
      <c r="C76" s="121">
        <v>225003634</v>
      </c>
      <c r="D76" s="121">
        <v>110339444.45999999</v>
      </c>
      <c r="F76" s="120">
        <v>225000000</v>
      </c>
      <c r="G76" s="120">
        <v>258333333.33000001</v>
      </c>
      <c r="I76" s="121">
        <v>409963316</v>
      </c>
      <c r="J76" s="121">
        <v>222711316</v>
      </c>
      <c r="L76" s="137">
        <v>340000000</v>
      </c>
      <c r="M76" s="137">
        <v>314943333.32999998</v>
      </c>
      <c r="O76" s="120">
        <v>1199966950</v>
      </c>
      <c r="P76" s="120">
        <v>906327427.11999989</v>
      </c>
    </row>
    <row r="77" spans="1:16" ht="15" customHeight="1" x14ac:dyDescent="0.25">
      <c r="A77" s="136">
        <v>2023257540072</v>
      </c>
      <c r="B77" s="96" t="s">
        <v>426</v>
      </c>
      <c r="C77" s="19">
        <v>74999600</v>
      </c>
      <c r="D77" s="93">
        <v>18000000</v>
      </c>
      <c r="F77" s="120">
        <v>108333333.33</v>
      </c>
      <c r="G77" s="120">
        <v>108333333.33</v>
      </c>
      <c r="I77" s="121">
        <v>53240000</v>
      </c>
      <c r="J77" s="121">
        <v>29040000</v>
      </c>
      <c r="L77" s="137">
        <v>55000000</v>
      </c>
      <c r="M77" s="137">
        <v>38430000</v>
      </c>
      <c r="O77" s="120">
        <v>291572933.32999998</v>
      </c>
      <c r="P77" s="120">
        <v>193803333.32999998</v>
      </c>
    </row>
    <row r="78" spans="1:16" ht="15" customHeight="1" x14ac:dyDescent="0.25">
      <c r="A78" s="136">
        <v>2023257540073</v>
      </c>
      <c r="B78" s="96" t="s">
        <v>427</v>
      </c>
      <c r="C78" s="121">
        <v>156161600</v>
      </c>
      <c r="D78" s="121">
        <v>138219667</v>
      </c>
      <c r="F78" s="120">
        <v>156161600</v>
      </c>
      <c r="G78" s="120">
        <v>156161600</v>
      </c>
      <c r="I78" s="121">
        <v>567780439.89999998</v>
      </c>
      <c r="J78" s="121">
        <v>561321007.89999998</v>
      </c>
      <c r="L78" s="137">
        <v>990000000</v>
      </c>
      <c r="M78" s="137">
        <v>838807200</v>
      </c>
      <c r="O78" s="120">
        <v>1870103639.9000001</v>
      </c>
      <c r="P78" s="120">
        <v>1694509474.9000001</v>
      </c>
    </row>
    <row r="79" spans="1:16" ht="15" customHeight="1" thickBot="1" x14ac:dyDescent="0.3">
      <c r="A79" s="136">
        <v>2023257540074</v>
      </c>
      <c r="B79" s="97" t="s">
        <v>428</v>
      </c>
      <c r="C79" s="19">
        <v>300000000</v>
      </c>
      <c r="D79" s="93">
        <v>18000000</v>
      </c>
      <c r="F79" s="120">
        <v>300000000</v>
      </c>
      <c r="G79" s="120">
        <v>300000000</v>
      </c>
      <c r="I79" s="121">
        <v>63240000</v>
      </c>
      <c r="J79" s="121">
        <v>56136075</v>
      </c>
      <c r="L79" s="137">
        <v>336200000</v>
      </c>
      <c r="M79" s="137">
        <v>223060000</v>
      </c>
      <c r="O79" s="120">
        <v>999440000</v>
      </c>
      <c r="P79" s="120">
        <v>597196075</v>
      </c>
    </row>
    <row r="80" spans="1:16" ht="15" customHeight="1" x14ac:dyDescent="0.25">
      <c r="A80" s="136">
        <v>2023257540075</v>
      </c>
      <c r="B80" s="98" t="s">
        <v>429</v>
      </c>
      <c r="C80" s="121">
        <v>54000000</v>
      </c>
      <c r="D80" s="121">
        <v>1000000</v>
      </c>
      <c r="F80" s="120">
        <v>54000000</v>
      </c>
      <c r="G80" s="120">
        <v>54000000</v>
      </c>
      <c r="I80" s="121">
        <v>0</v>
      </c>
      <c r="J80" s="121">
        <v>0</v>
      </c>
      <c r="L80" s="137">
        <v>115000000</v>
      </c>
      <c r="M80" s="137">
        <v>97620000</v>
      </c>
      <c r="O80" s="120">
        <v>223000000</v>
      </c>
      <c r="P80" s="120">
        <v>152620000</v>
      </c>
    </row>
    <row r="81" spans="1:16" ht="15" customHeight="1" x14ac:dyDescent="0.25">
      <c r="A81" s="136">
        <v>2023257540076</v>
      </c>
      <c r="B81" s="96" t="s">
        <v>430</v>
      </c>
      <c r="C81" s="121">
        <v>104250000</v>
      </c>
      <c r="D81" s="121">
        <v>55904576</v>
      </c>
      <c r="F81" s="120">
        <v>104250000</v>
      </c>
      <c r="G81" s="120">
        <v>104250000</v>
      </c>
      <c r="I81" s="121">
        <v>700000000</v>
      </c>
      <c r="J81" s="121">
        <v>637207330</v>
      </c>
      <c r="L81" s="137"/>
      <c r="M81" s="137"/>
      <c r="O81" s="120">
        <v>908500000</v>
      </c>
      <c r="P81" s="120">
        <v>797361906</v>
      </c>
    </row>
    <row r="82" spans="1:16" ht="15" customHeight="1" x14ac:dyDescent="0.25">
      <c r="A82" s="136">
        <v>2023257540077</v>
      </c>
      <c r="B82" s="96" t="s">
        <v>431</v>
      </c>
      <c r="C82" s="19">
        <v>100000000</v>
      </c>
      <c r="D82" s="93">
        <v>46513064</v>
      </c>
      <c r="F82" s="120">
        <v>100000000</v>
      </c>
      <c r="G82" s="120">
        <v>100000000</v>
      </c>
      <c r="I82" s="121">
        <v>605100000</v>
      </c>
      <c r="J82" s="121">
        <v>125745785</v>
      </c>
      <c r="L82" s="137"/>
      <c r="M82" s="137"/>
      <c r="O82" s="120">
        <v>805100000</v>
      </c>
      <c r="P82" s="120">
        <v>272258849</v>
      </c>
    </row>
    <row r="83" spans="1:16" ht="15" customHeight="1" x14ac:dyDescent="0.25">
      <c r="A83" s="136">
        <v>2023257540078</v>
      </c>
      <c r="B83" s="96" t="s">
        <v>432</v>
      </c>
      <c r="C83" s="121">
        <v>120000000</v>
      </c>
      <c r="D83" s="121">
        <v>100000</v>
      </c>
      <c r="F83" s="120">
        <v>120000000</v>
      </c>
      <c r="G83" s="120">
        <v>66666668</v>
      </c>
      <c r="I83" s="121">
        <v>394900000</v>
      </c>
      <c r="J83" s="121">
        <v>275093000</v>
      </c>
      <c r="L83" s="137">
        <v>215000000</v>
      </c>
      <c r="M83" s="137">
        <v>194166666</v>
      </c>
      <c r="O83" s="120">
        <v>849900000</v>
      </c>
      <c r="P83" s="120">
        <v>536026334</v>
      </c>
    </row>
    <row r="84" spans="1:16" ht="15" customHeight="1" x14ac:dyDescent="0.25">
      <c r="A84" s="136">
        <v>2023257540079</v>
      </c>
      <c r="B84" s="96" t="s">
        <v>433</v>
      </c>
      <c r="C84" s="121">
        <v>543655000</v>
      </c>
      <c r="D84" s="121">
        <v>20000000</v>
      </c>
      <c r="F84" s="120">
        <v>543655000</v>
      </c>
      <c r="G84" s="120">
        <v>543655000</v>
      </c>
      <c r="I84" s="121">
        <v>511400000</v>
      </c>
      <c r="J84" s="121">
        <v>451400000</v>
      </c>
      <c r="L84" s="137"/>
      <c r="M84" s="137"/>
      <c r="O84" s="120">
        <v>1598710000</v>
      </c>
      <c r="P84" s="120">
        <v>1015055000</v>
      </c>
    </row>
    <row r="85" spans="1:16" ht="15" customHeight="1" thickBot="1" x14ac:dyDescent="0.3">
      <c r="A85" s="136">
        <v>2023257540080</v>
      </c>
      <c r="B85" s="97" t="s">
        <v>434</v>
      </c>
      <c r="C85" s="19">
        <v>7500000</v>
      </c>
      <c r="D85" s="93">
        <v>0</v>
      </c>
      <c r="F85" s="120">
        <v>7500000</v>
      </c>
      <c r="G85" s="120">
        <v>7500000</v>
      </c>
      <c r="I85" s="121">
        <v>0</v>
      </c>
      <c r="J85" s="121">
        <v>0</v>
      </c>
      <c r="L85" s="137"/>
      <c r="M85" s="137"/>
      <c r="O85" s="120">
        <v>15000000</v>
      </c>
      <c r="P85" s="120">
        <v>7500000</v>
      </c>
    </row>
    <row r="86" spans="1:16" ht="15" customHeight="1" x14ac:dyDescent="0.25">
      <c r="A86" s="136">
        <v>2023257540081</v>
      </c>
      <c r="B86" s="98" t="s">
        <v>435</v>
      </c>
      <c r="C86" s="121"/>
      <c r="D86" s="121"/>
      <c r="F86" s="19">
        <v>120000000</v>
      </c>
      <c r="G86" s="19">
        <v>120000000</v>
      </c>
      <c r="I86" s="121" t="e">
        <v>#VALUE!</v>
      </c>
      <c r="J86" s="121" t="e">
        <v>#VALUE!</v>
      </c>
      <c r="L86" s="137"/>
      <c r="M86" s="137"/>
      <c r="O86" s="19">
        <v>120000000</v>
      </c>
      <c r="P86" s="19">
        <v>120000000</v>
      </c>
    </row>
    <row r="87" spans="1:16" ht="15" customHeight="1" x14ac:dyDescent="0.25">
      <c r="A87" s="136">
        <v>2023257540082</v>
      </c>
      <c r="B87" s="96" t="s">
        <v>436</v>
      </c>
      <c r="C87" s="19">
        <v>34250000</v>
      </c>
      <c r="D87" s="93">
        <v>11611900</v>
      </c>
      <c r="F87" s="120">
        <v>34250000</v>
      </c>
      <c r="G87" s="120">
        <v>34250000</v>
      </c>
      <c r="I87" s="121">
        <v>93000000</v>
      </c>
      <c r="J87" s="121">
        <v>40972488</v>
      </c>
      <c r="L87" s="137">
        <v>100000000</v>
      </c>
      <c r="M87" s="137">
        <v>82963066</v>
      </c>
      <c r="O87" s="120">
        <v>261500000</v>
      </c>
      <c r="P87" s="120">
        <v>169797454</v>
      </c>
    </row>
    <row r="88" spans="1:16" ht="15" customHeight="1" x14ac:dyDescent="0.25">
      <c r="A88" s="136">
        <v>2023257540083</v>
      </c>
      <c r="B88" s="100" t="s">
        <v>437</v>
      </c>
      <c r="C88" s="121">
        <v>118807250069.38</v>
      </c>
      <c r="D88" s="121">
        <v>123907765389.37</v>
      </c>
      <c r="F88" s="120">
        <v>118807250069.38</v>
      </c>
      <c r="G88" s="120">
        <v>119009144788.85001</v>
      </c>
      <c r="I88" s="121">
        <v>160377965331</v>
      </c>
      <c r="J88" s="121">
        <v>184148113163</v>
      </c>
      <c r="L88" s="137">
        <v>233476201380.31</v>
      </c>
      <c r="M88" s="137">
        <v>235236801578</v>
      </c>
      <c r="O88" s="120">
        <v>631468666850.07007</v>
      </c>
      <c r="P88" s="120">
        <v>662301824919.21997</v>
      </c>
    </row>
    <row r="89" spans="1:16" ht="15" customHeight="1" x14ac:dyDescent="0.25">
      <c r="A89" s="136">
        <v>2023257540084</v>
      </c>
      <c r="B89" s="96" t="s">
        <v>438</v>
      </c>
      <c r="C89" s="121">
        <v>31991516.5</v>
      </c>
      <c r="D89" s="121">
        <v>18460000</v>
      </c>
      <c r="F89" s="120">
        <v>31991516.5</v>
      </c>
      <c r="G89" s="120">
        <v>31991482.5</v>
      </c>
      <c r="I89" s="121">
        <v>218714000</v>
      </c>
      <c r="J89" s="121">
        <v>218714000</v>
      </c>
      <c r="L89" s="137">
        <v>416317333</v>
      </c>
      <c r="M89" s="137">
        <v>395686666</v>
      </c>
      <c r="O89" s="120">
        <v>699014366</v>
      </c>
      <c r="P89" s="120">
        <v>664852148.5</v>
      </c>
    </row>
    <row r="90" spans="1:16" ht="15" customHeight="1" x14ac:dyDescent="0.25">
      <c r="A90" s="136">
        <v>2023257540085</v>
      </c>
      <c r="B90" s="96" t="s">
        <v>439</v>
      </c>
      <c r="C90" s="121"/>
      <c r="D90" s="121"/>
      <c r="F90" s="120">
        <v>178188541.25</v>
      </c>
      <c r="G90" s="120">
        <v>178188541.25</v>
      </c>
      <c r="I90" s="121">
        <v>307930602</v>
      </c>
      <c r="J90" s="121">
        <v>307930602</v>
      </c>
      <c r="L90" s="137">
        <v>406950000</v>
      </c>
      <c r="M90" s="137">
        <v>394433334</v>
      </c>
      <c r="O90" s="120">
        <v>893069143.25</v>
      </c>
      <c r="P90" s="120">
        <v>880552477.25</v>
      </c>
    </row>
    <row r="91" spans="1:16" ht="15" customHeight="1" thickBot="1" x14ac:dyDescent="0.3">
      <c r="A91" s="136">
        <v>2023257540086</v>
      </c>
      <c r="B91" s="97" t="s">
        <v>440</v>
      </c>
      <c r="C91" s="121">
        <v>144210808.25</v>
      </c>
      <c r="D91" s="121">
        <v>29240000</v>
      </c>
      <c r="F91" s="120">
        <v>144210808.25</v>
      </c>
      <c r="G91" s="120">
        <v>144210808.25</v>
      </c>
      <c r="I91" s="121">
        <v>89298000</v>
      </c>
      <c r="J91" s="121">
        <v>89298000</v>
      </c>
      <c r="L91" s="137">
        <v>187671000</v>
      </c>
      <c r="M91" s="137">
        <v>172160000</v>
      </c>
      <c r="O91" s="120">
        <v>565390616.5</v>
      </c>
      <c r="P91" s="120">
        <v>434908808.25</v>
      </c>
    </row>
    <row r="92" spans="1:16" ht="15" customHeight="1" x14ac:dyDescent="0.25">
      <c r="A92" s="136">
        <v>2023257540087</v>
      </c>
      <c r="B92" s="98" t="s">
        <v>441</v>
      </c>
      <c r="C92" s="121">
        <v>326949784.5</v>
      </c>
      <c r="D92" s="121">
        <v>427233335</v>
      </c>
      <c r="F92" s="120">
        <v>326949784.5</v>
      </c>
      <c r="G92" s="120">
        <v>326949784.5</v>
      </c>
      <c r="I92" s="121">
        <v>864709200</v>
      </c>
      <c r="J92" s="121">
        <v>200736000</v>
      </c>
      <c r="L92" s="137">
        <v>503682289.42000002</v>
      </c>
      <c r="M92" s="137">
        <v>435439999</v>
      </c>
      <c r="O92" s="120">
        <v>2022291058.4200001</v>
      </c>
      <c r="P92" s="120">
        <v>1390359118.5</v>
      </c>
    </row>
    <row r="93" spans="1:16" ht="15" customHeight="1" x14ac:dyDescent="0.25">
      <c r="A93" s="136">
        <v>2023257540088</v>
      </c>
      <c r="B93" s="96" t="s">
        <v>442</v>
      </c>
      <c r="C93" s="19">
        <v>18403395240.330002</v>
      </c>
      <c r="D93" s="93">
        <v>100000</v>
      </c>
      <c r="F93" s="19">
        <v>18403395240.330002</v>
      </c>
      <c r="G93" s="19">
        <v>18445259840.529999</v>
      </c>
      <c r="I93" s="133">
        <v>0</v>
      </c>
      <c r="J93" s="133">
        <v>0</v>
      </c>
      <c r="L93" s="137"/>
      <c r="M93" s="137"/>
      <c r="O93" s="120">
        <v>36806790480.660004</v>
      </c>
      <c r="P93" s="120">
        <v>18445359840.529999</v>
      </c>
    </row>
    <row r="94" spans="1:16" ht="15" customHeight="1" x14ac:dyDescent="0.25">
      <c r="A94" s="136">
        <v>2023257540089</v>
      </c>
      <c r="B94" s="96" t="s">
        <v>443</v>
      </c>
      <c r="C94" s="121">
        <v>125000000</v>
      </c>
      <c r="D94" s="121">
        <v>0</v>
      </c>
      <c r="F94" s="120">
        <v>125000000</v>
      </c>
      <c r="G94" s="120">
        <v>125000000</v>
      </c>
      <c r="I94" s="121">
        <v>0</v>
      </c>
      <c r="J94" s="121">
        <v>0</v>
      </c>
      <c r="L94" s="137"/>
      <c r="M94" s="137"/>
      <c r="O94" s="120">
        <v>250000000</v>
      </c>
      <c r="P94" s="120">
        <v>125000000</v>
      </c>
    </row>
    <row r="95" spans="1:16" ht="15" customHeight="1" x14ac:dyDescent="0.25">
      <c r="A95" s="136">
        <v>2023257540090</v>
      </c>
      <c r="B95" s="96" t="s">
        <v>444</v>
      </c>
      <c r="C95" s="121"/>
      <c r="D95" s="121"/>
      <c r="F95" s="120">
        <v>66251183.25</v>
      </c>
      <c r="G95" s="120">
        <v>66251183.25</v>
      </c>
      <c r="I95" s="121">
        <v>280404000</v>
      </c>
      <c r="J95" s="121">
        <v>280404000</v>
      </c>
      <c r="L95" s="137">
        <v>432774000</v>
      </c>
      <c r="M95" s="137">
        <v>430353600</v>
      </c>
      <c r="O95" s="120">
        <v>779429183.25</v>
      </c>
      <c r="P95" s="120">
        <v>777008783.25</v>
      </c>
    </row>
    <row r="96" spans="1:16" ht="15" customHeight="1" x14ac:dyDescent="0.25">
      <c r="A96" s="136">
        <v>2023257540091</v>
      </c>
      <c r="B96" s="96" t="s">
        <v>445</v>
      </c>
      <c r="C96" s="121">
        <v>1182385570.6400001</v>
      </c>
      <c r="D96" s="121">
        <v>1136662478.5</v>
      </c>
      <c r="F96" s="120">
        <v>1182385570.6400001</v>
      </c>
      <c r="G96" s="120">
        <v>1182385569</v>
      </c>
      <c r="I96" s="121">
        <v>636638500</v>
      </c>
      <c r="J96" s="121">
        <v>346457620</v>
      </c>
      <c r="L96" s="137">
        <v>3310242241.3299999</v>
      </c>
      <c r="M96" s="137">
        <v>2792716036</v>
      </c>
      <c r="O96" s="120">
        <v>6311651882.6100006</v>
      </c>
      <c r="P96" s="120">
        <v>5458221703.5</v>
      </c>
    </row>
    <row r="97" spans="1:16" ht="15" customHeight="1" x14ac:dyDescent="0.25">
      <c r="A97" s="136">
        <v>2023257540092</v>
      </c>
      <c r="B97" s="96" t="s">
        <v>446</v>
      </c>
      <c r="C97" s="121">
        <v>75038761.5</v>
      </c>
      <c r="D97" s="121">
        <v>50097656.25</v>
      </c>
      <c r="F97" s="120">
        <v>75038761.5</v>
      </c>
      <c r="G97" s="120">
        <v>75038761.5</v>
      </c>
      <c r="I97" s="121">
        <v>115668000</v>
      </c>
      <c r="J97" s="121">
        <v>115668000</v>
      </c>
      <c r="L97" s="137">
        <v>224000000</v>
      </c>
      <c r="M97" s="137">
        <v>201270000</v>
      </c>
      <c r="O97" s="120">
        <v>489745523</v>
      </c>
      <c r="P97" s="120">
        <v>442074417.75</v>
      </c>
    </row>
    <row r="98" spans="1:16" ht="15" customHeight="1" thickBot="1" x14ac:dyDescent="0.3">
      <c r="A98" s="136">
        <v>2023257540093</v>
      </c>
      <c r="B98" s="97" t="s">
        <v>447</v>
      </c>
      <c r="C98" s="19">
        <v>55942452</v>
      </c>
      <c r="D98" s="93">
        <v>164992000</v>
      </c>
      <c r="F98" s="19">
        <v>55942452</v>
      </c>
      <c r="G98" s="19">
        <v>55942452</v>
      </c>
      <c r="I98" s="133">
        <v>808051862</v>
      </c>
      <c r="J98" s="133">
        <v>808051862</v>
      </c>
      <c r="L98" s="137">
        <v>307608000</v>
      </c>
      <c r="M98" s="137">
        <v>297148584</v>
      </c>
      <c r="O98" s="120">
        <v>1227544766</v>
      </c>
      <c r="P98" s="120">
        <v>1326134898</v>
      </c>
    </row>
    <row r="99" spans="1:16" ht="15" customHeight="1" x14ac:dyDescent="0.25">
      <c r="A99" s="136">
        <v>2023257540094</v>
      </c>
      <c r="B99" s="98" t="s">
        <v>448</v>
      </c>
      <c r="C99" s="121">
        <v>92500000</v>
      </c>
      <c r="D99" s="121">
        <v>142200000</v>
      </c>
      <c r="F99" s="120">
        <v>92500000</v>
      </c>
      <c r="G99" s="120">
        <v>92500000</v>
      </c>
      <c r="I99" s="121">
        <v>123579000</v>
      </c>
      <c r="J99" s="121">
        <v>112778999</v>
      </c>
      <c r="L99" s="137">
        <v>325302000</v>
      </c>
      <c r="M99" s="137">
        <v>287866664</v>
      </c>
      <c r="O99" s="120">
        <v>633881000</v>
      </c>
      <c r="P99" s="120">
        <v>635345663</v>
      </c>
    </row>
    <row r="100" spans="1:16" ht="15" customHeight="1" x14ac:dyDescent="0.25">
      <c r="A100" s="136">
        <v>2023257540095</v>
      </c>
      <c r="B100" s="96" t="s">
        <v>449</v>
      </c>
      <c r="C100" s="121">
        <v>47500000</v>
      </c>
      <c r="D100" s="121">
        <v>386400000</v>
      </c>
      <c r="F100" s="120">
        <v>47500000</v>
      </c>
      <c r="G100" s="120">
        <v>47500000</v>
      </c>
      <c r="I100" s="121">
        <v>55068000</v>
      </c>
      <c r="J100" s="121">
        <v>55068000</v>
      </c>
      <c r="L100" s="137">
        <v>452115109</v>
      </c>
      <c r="M100" s="137">
        <v>443700000</v>
      </c>
      <c r="O100" s="120">
        <v>602183109</v>
      </c>
      <c r="P100" s="120">
        <v>932668000</v>
      </c>
    </row>
    <row r="101" spans="1:16" ht="15" customHeight="1" x14ac:dyDescent="0.25">
      <c r="A101" s="136">
        <v>2023257540096</v>
      </c>
      <c r="B101" s="96" t="s">
        <v>450</v>
      </c>
      <c r="C101" s="121">
        <v>310000000</v>
      </c>
      <c r="D101" s="121">
        <v>536368291</v>
      </c>
      <c r="F101" s="120">
        <v>310000000</v>
      </c>
      <c r="G101" s="120">
        <v>310000000</v>
      </c>
      <c r="I101" s="121">
        <v>808051862</v>
      </c>
      <c r="J101" s="121">
        <v>808051862</v>
      </c>
      <c r="L101" s="137">
        <v>1726658039.26</v>
      </c>
      <c r="M101" s="137">
        <v>1656074049</v>
      </c>
      <c r="O101" s="120">
        <v>3154709901.2600002</v>
      </c>
      <c r="P101" s="120">
        <v>3310494202</v>
      </c>
    </row>
    <row r="102" spans="1:16" ht="15" customHeight="1" x14ac:dyDescent="0.25">
      <c r="A102" s="136">
        <v>2023257540097</v>
      </c>
      <c r="B102" s="96" t="s">
        <v>451</v>
      </c>
      <c r="C102" s="121">
        <v>58820191.039999999</v>
      </c>
      <c r="D102" s="121">
        <v>432707421.87</v>
      </c>
      <c r="F102" s="120">
        <v>58820191.039999999</v>
      </c>
      <c r="G102" s="120">
        <v>58820191.039999999</v>
      </c>
      <c r="I102" s="121">
        <v>71000000</v>
      </c>
      <c r="J102" s="121">
        <v>88850000</v>
      </c>
      <c r="L102" s="137">
        <v>303300000</v>
      </c>
      <c r="M102" s="137">
        <v>279670017</v>
      </c>
      <c r="O102" s="120">
        <v>491940382.07999998</v>
      </c>
      <c r="P102" s="120">
        <v>860047629.91000009</v>
      </c>
    </row>
    <row r="103" spans="1:16" ht="15" customHeight="1" x14ac:dyDescent="0.25">
      <c r="A103" s="136">
        <v>2023257540098</v>
      </c>
      <c r="B103" s="96" t="s">
        <v>452</v>
      </c>
      <c r="C103" s="121">
        <v>262394968.44</v>
      </c>
      <c r="D103" s="121">
        <v>52900000</v>
      </c>
      <c r="F103" s="120">
        <v>262394968.44</v>
      </c>
      <c r="G103" s="120">
        <v>262394968.44</v>
      </c>
      <c r="I103" s="121">
        <v>318170000</v>
      </c>
      <c r="J103" s="121">
        <v>318170000</v>
      </c>
      <c r="L103" s="137">
        <v>523040000</v>
      </c>
      <c r="M103" s="137">
        <v>497780000</v>
      </c>
      <c r="O103" s="120">
        <v>1365999936.8800001</v>
      </c>
      <c r="P103" s="120">
        <v>1131244968.4400001</v>
      </c>
    </row>
    <row r="104" spans="1:16" ht="15" customHeight="1" thickBot="1" x14ac:dyDescent="0.3">
      <c r="A104" s="136">
        <v>2023257540099</v>
      </c>
      <c r="B104" s="97" t="s">
        <v>453</v>
      </c>
      <c r="C104" s="121">
        <v>116813985.19</v>
      </c>
      <c r="D104" s="121">
        <v>33700000</v>
      </c>
      <c r="F104" s="120">
        <v>116813985.19</v>
      </c>
      <c r="G104" s="120">
        <v>116813985.19</v>
      </c>
      <c r="I104" s="121">
        <v>190768000</v>
      </c>
      <c r="J104" s="121">
        <v>190768000</v>
      </c>
      <c r="L104" s="137">
        <v>495600000</v>
      </c>
      <c r="M104" s="137">
        <v>473306666</v>
      </c>
      <c r="O104" s="120">
        <v>919995970.38</v>
      </c>
      <c r="P104" s="120">
        <v>814588651.19000006</v>
      </c>
    </row>
    <row r="105" spans="1:16" ht="15" customHeight="1" x14ac:dyDescent="0.25">
      <c r="A105" s="136">
        <v>2023257540100</v>
      </c>
      <c r="B105" s="98" t="s">
        <v>454</v>
      </c>
      <c r="C105" s="121">
        <v>159326268.69</v>
      </c>
      <c r="D105" s="121">
        <v>325683333</v>
      </c>
      <c r="F105" s="120">
        <v>159326268.69</v>
      </c>
      <c r="G105" s="120">
        <v>159326268.69</v>
      </c>
      <c r="I105" s="121">
        <v>495280500</v>
      </c>
      <c r="J105" s="121">
        <v>498580500</v>
      </c>
      <c r="L105" s="137">
        <v>519320000</v>
      </c>
      <c r="M105" s="137">
        <v>449270000</v>
      </c>
      <c r="O105" s="120">
        <v>1333253037.3800001</v>
      </c>
      <c r="P105" s="120">
        <v>1432860101.6900001</v>
      </c>
    </row>
    <row r="106" spans="1:16" ht="15" customHeight="1" x14ac:dyDescent="0.25">
      <c r="A106" s="136">
        <v>2023257540101</v>
      </c>
      <c r="B106" s="96" t="s">
        <v>455</v>
      </c>
      <c r="C106" s="121">
        <v>159326268.69</v>
      </c>
      <c r="D106" s="121">
        <v>60000000</v>
      </c>
      <c r="F106" s="120">
        <v>159326268.69</v>
      </c>
      <c r="G106" s="120">
        <v>159326268.69</v>
      </c>
      <c r="I106" s="121">
        <v>21000000</v>
      </c>
      <c r="J106" s="121">
        <v>21000000</v>
      </c>
      <c r="L106" s="137">
        <v>50050000</v>
      </c>
      <c r="M106" s="137">
        <v>37620000</v>
      </c>
      <c r="O106" s="120">
        <v>389702537.38</v>
      </c>
      <c r="P106" s="120">
        <v>277946268.69</v>
      </c>
    </row>
    <row r="107" spans="1:16" ht="15" customHeight="1" x14ac:dyDescent="0.25">
      <c r="A107" s="136">
        <v>2023257540102</v>
      </c>
      <c r="B107" s="96" t="s">
        <v>456</v>
      </c>
      <c r="C107" s="121">
        <v>128856362.5</v>
      </c>
      <c r="D107" s="121">
        <v>639884000</v>
      </c>
      <c r="F107" s="120">
        <v>128856362.5</v>
      </c>
      <c r="G107" s="120">
        <v>128856362.51000001</v>
      </c>
      <c r="I107" s="121">
        <v>1160723520</v>
      </c>
      <c r="J107" s="121">
        <v>808051862</v>
      </c>
      <c r="L107" s="137">
        <v>2000411277</v>
      </c>
      <c r="M107" s="137">
        <v>1982185133</v>
      </c>
      <c r="O107" s="120">
        <v>3418847522</v>
      </c>
      <c r="P107" s="120">
        <v>3558977357.5100002</v>
      </c>
    </row>
    <row r="108" spans="1:16" ht="15" customHeight="1" x14ac:dyDescent="0.25">
      <c r="A108" s="136">
        <v>2023257540103</v>
      </c>
      <c r="B108" s="96" t="s">
        <v>457</v>
      </c>
      <c r="C108" s="19">
        <v>187726485.33000001</v>
      </c>
      <c r="D108" s="93">
        <v>98600000</v>
      </c>
      <c r="F108" s="19">
        <v>187726485.33000001</v>
      </c>
      <c r="G108" s="19">
        <v>187726485.33000001</v>
      </c>
      <c r="I108" s="133">
        <v>74880000</v>
      </c>
      <c r="J108" s="133">
        <v>74880000</v>
      </c>
      <c r="L108" s="137">
        <v>222269000</v>
      </c>
      <c r="M108" s="137">
        <v>216206666</v>
      </c>
      <c r="O108" s="120">
        <v>672601970.66000009</v>
      </c>
      <c r="P108" s="120">
        <v>577413151.33000004</v>
      </c>
    </row>
    <row r="109" spans="1:16" ht="15" customHeight="1" thickBot="1" x14ac:dyDescent="0.3">
      <c r="A109" s="136">
        <v>2023257540104</v>
      </c>
      <c r="B109" s="97" t="s">
        <v>458</v>
      </c>
      <c r="C109" s="121">
        <v>193698449.66999999</v>
      </c>
      <c r="D109" s="121">
        <v>131700000</v>
      </c>
      <c r="F109" s="120">
        <v>193698449.66999999</v>
      </c>
      <c r="G109" s="120">
        <v>193698449.66999999</v>
      </c>
      <c r="I109" s="121">
        <v>808051862</v>
      </c>
      <c r="J109" s="121">
        <v>808051862</v>
      </c>
      <c r="L109" s="137">
        <v>827620000</v>
      </c>
      <c r="M109" s="137">
        <v>677120000</v>
      </c>
      <c r="O109" s="120">
        <v>2023068761.3399999</v>
      </c>
      <c r="P109" s="120">
        <v>1810570311.6700001</v>
      </c>
    </row>
    <row r="110" spans="1:16" ht="15" customHeight="1" thickBot="1" x14ac:dyDescent="0.3">
      <c r="A110" s="136">
        <v>2023257540105</v>
      </c>
      <c r="B110" s="101" t="s">
        <v>459</v>
      </c>
      <c r="C110" s="121">
        <v>49702937.380000003</v>
      </c>
      <c r="D110" s="121">
        <v>159800000</v>
      </c>
      <c r="F110" s="120">
        <v>49702937.380000003</v>
      </c>
      <c r="G110" s="120">
        <v>49702937.369999997</v>
      </c>
      <c r="I110" s="121">
        <v>37290000</v>
      </c>
      <c r="J110" s="121">
        <v>37290000</v>
      </c>
      <c r="L110" s="137">
        <v>267565000</v>
      </c>
      <c r="M110" s="137">
        <v>258286666</v>
      </c>
      <c r="O110" s="120">
        <v>404260874.75999999</v>
      </c>
      <c r="P110" s="120">
        <v>505079603.37</v>
      </c>
    </row>
    <row r="111" spans="1:16" ht="15" customHeight="1" x14ac:dyDescent="0.25">
      <c r="A111" s="136">
        <v>2023257540106</v>
      </c>
      <c r="B111" s="98" t="s">
        <v>460</v>
      </c>
      <c r="C111" s="121">
        <v>39662432.420000002</v>
      </c>
      <c r="D111" s="121">
        <v>267000000</v>
      </c>
      <c r="F111" s="120">
        <v>39662432.420000002</v>
      </c>
      <c r="G111" s="120">
        <v>39662432.420000002</v>
      </c>
      <c r="I111" s="121">
        <v>97068000</v>
      </c>
      <c r="J111" s="121">
        <v>97068000</v>
      </c>
      <c r="L111" s="137">
        <v>121424549</v>
      </c>
      <c r="M111" s="137">
        <v>121424549</v>
      </c>
      <c r="O111" s="120">
        <v>297817413.84000003</v>
      </c>
      <c r="P111" s="120">
        <v>525154981.42000002</v>
      </c>
    </row>
    <row r="112" spans="1:16" ht="15" customHeight="1" x14ac:dyDescent="0.25">
      <c r="A112" s="136">
        <v>2023257540107</v>
      </c>
      <c r="B112" s="96" t="s">
        <v>461</v>
      </c>
      <c r="C112" s="121">
        <v>9470390</v>
      </c>
      <c r="D112" s="121">
        <v>27600000</v>
      </c>
      <c r="F112" s="120">
        <v>9470390</v>
      </c>
      <c r="G112" s="120">
        <v>9470390</v>
      </c>
      <c r="I112" s="121">
        <v>808051862</v>
      </c>
      <c r="J112" s="121">
        <v>808051862</v>
      </c>
      <c r="L112" s="137">
        <v>486784000</v>
      </c>
      <c r="M112" s="137">
        <v>479073885</v>
      </c>
      <c r="O112" s="120">
        <v>1313776642</v>
      </c>
      <c r="P112" s="120">
        <v>1324196137</v>
      </c>
    </row>
    <row r="113" spans="1:16" ht="15" customHeight="1" x14ac:dyDescent="0.25">
      <c r="A113" s="136">
        <v>2023257540108</v>
      </c>
      <c r="B113" s="96" t="s">
        <v>462</v>
      </c>
      <c r="C113" s="121">
        <v>56569801.5</v>
      </c>
      <c r="D113" s="121">
        <v>398200000</v>
      </c>
      <c r="F113" s="120">
        <v>56569801.5</v>
      </c>
      <c r="G113" s="120">
        <v>56569801.5</v>
      </c>
      <c r="I113" s="121">
        <v>106626000</v>
      </c>
      <c r="J113" s="121">
        <v>106626000</v>
      </c>
      <c r="L113" s="137">
        <v>194699000</v>
      </c>
      <c r="M113" s="137">
        <v>174326667</v>
      </c>
      <c r="O113" s="120">
        <v>414464603</v>
      </c>
      <c r="P113" s="120">
        <v>735722468.5</v>
      </c>
    </row>
    <row r="114" spans="1:16" ht="15" customHeight="1" x14ac:dyDescent="0.25">
      <c r="A114" s="136">
        <v>2023257540109</v>
      </c>
      <c r="B114" s="96" t="s">
        <v>463</v>
      </c>
      <c r="C114" s="121">
        <v>448060694.35000002</v>
      </c>
      <c r="D114" s="121">
        <v>1717076000</v>
      </c>
      <c r="F114" s="120">
        <v>448060694.35000002</v>
      </c>
      <c r="G114" s="120">
        <v>448060694.35000002</v>
      </c>
      <c r="I114" s="121">
        <v>2009953440</v>
      </c>
      <c r="J114" s="121">
        <v>808051862</v>
      </c>
      <c r="L114" s="137">
        <v>1391956800</v>
      </c>
      <c r="M114" s="137">
        <v>1386173754</v>
      </c>
      <c r="O114" s="120">
        <v>4298031628.6999998</v>
      </c>
      <c r="P114" s="120">
        <v>4359362310.3500004</v>
      </c>
    </row>
    <row r="115" spans="1:16" ht="15" customHeight="1" x14ac:dyDescent="0.25">
      <c r="A115" s="136">
        <v>2023257540110</v>
      </c>
      <c r="B115" s="96" t="s">
        <v>464</v>
      </c>
      <c r="C115" s="121">
        <v>243494120</v>
      </c>
      <c r="D115" s="121">
        <v>720010108</v>
      </c>
      <c r="F115" s="120">
        <v>243494120</v>
      </c>
      <c r="G115" s="120">
        <v>243494120</v>
      </c>
      <c r="I115" s="121">
        <v>177495000</v>
      </c>
      <c r="J115" s="121">
        <v>177495000</v>
      </c>
      <c r="L115" s="137">
        <v>441977426.83999997</v>
      </c>
      <c r="M115" s="137">
        <v>366260000</v>
      </c>
      <c r="O115" s="120">
        <v>1106460666.8399999</v>
      </c>
      <c r="P115" s="120">
        <v>1507259228</v>
      </c>
    </row>
    <row r="116" spans="1:16" ht="15" customHeight="1" thickBot="1" x14ac:dyDescent="0.3">
      <c r="A116" s="136">
        <v>2023257540111</v>
      </c>
      <c r="B116" s="97" t="s">
        <v>465</v>
      </c>
      <c r="C116" s="121"/>
      <c r="D116" s="121"/>
      <c r="F116" s="19">
        <v>157989563.72</v>
      </c>
      <c r="G116" s="93">
        <v>99600000</v>
      </c>
      <c r="I116" s="133">
        <v>808051862</v>
      </c>
      <c r="J116" s="133">
        <v>808051862</v>
      </c>
      <c r="L116" s="137">
        <v>577919999.53999996</v>
      </c>
      <c r="M116" s="137">
        <v>577919800</v>
      </c>
      <c r="O116" s="120">
        <v>1543961425.26</v>
      </c>
      <c r="P116" s="120">
        <v>1485571662</v>
      </c>
    </row>
    <row r="117" spans="1:16" ht="15" customHeight="1" x14ac:dyDescent="0.25">
      <c r="A117" s="136">
        <v>2023257540112</v>
      </c>
      <c r="B117" s="98" t="s">
        <v>466</v>
      </c>
      <c r="C117" s="19">
        <v>112406364.67</v>
      </c>
      <c r="D117" s="93">
        <v>84588000</v>
      </c>
      <c r="F117" s="19">
        <v>112406364.67</v>
      </c>
      <c r="G117" s="19">
        <v>112406364.67</v>
      </c>
      <c r="I117" s="133">
        <v>145213000</v>
      </c>
      <c r="J117" s="133">
        <v>145213000</v>
      </c>
      <c r="L117" s="137">
        <v>495358301.47000003</v>
      </c>
      <c r="M117" s="137">
        <v>446776667</v>
      </c>
      <c r="O117" s="120">
        <v>865384030.81000006</v>
      </c>
      <c r="P117" s="120">
        <v>788984031.67000008</v>
      </c>
    </row>
    <row r="118" spans="1:16" ht="15" customHeight="1" x14ac:dyDescent="0.25">
      <c r="A118" s="136">
        <v>2023257540113</v>
      </c>
      <c r="B118" s="96" t="s">
        <v>467</v>
      </c>
      <c r="C118" s="121">
        <v>47310074.829999998</v>
      </c>
      <c r="D118" s="121">
        <v>71068108</v>
      </c>
      <c r="F118" s="120">
        <v>47310074.829999998</v>
      </c>
      <c r="G118" s="120">
        <v>89625983.390000001</v>
      </c>
      <c r="I118" s="121">
        <v>57090000</v>
      </c>
      <c r="J118" s="121">
        <v>45090000</v>
      </c>
      <c r="L118" s="137">
        <v>991629000</v>
      </c>
      <c r="M118" s="137">
        <v>928913333</v>
      </c>
      <c r="O118" s="120">
        <v>1143339149.6600001</v>
      </c>
      <c r="P118" s="120">
        <v>1134697424.3899999</v>
      </c>
    </row>
    <row r="119" spans="1:16" ht="15" customHeight="1" x14ac:dyDescent="0.25">
      <c r="A119" s="136">
        <v>2023257540114</v>
      </c>
      <c r="B119" s="96" t="s">
        <v>468</v>
      </c>
      <c r="C119" s="121">
        <v>207260908.36000001</v>
      </c>
      <c r="D119" s="121">
        <v>2708800000</v>
      </c>
      <c r="F119" s="120">
        <v>207260908.36000001</v>
      </c>
      <c r="G119" s="120">
        <v>207260908.36000001</v>
      </c>
      <c r="I119" s="121">
        <v>1283204000</v>
      </c>
      <c r="J119" s="121">
        <v>1283204000</v>
      </c>
      <c r="L119" s="137">
        <v>569903306.36000001</v>
      </c>
      <c r="M119" s="137">
        <v>532423500</v>
      </c>
      <c r="O119" s="120">
        <v>2267629123.0799999</v>
      </c>
      <c r="P119" s="120">
        <v>4731688408.3600006</v>
      </c>
    </row>
    <row r="120" spans="1:16" ht="15" customHeight="1" x14ac:dyDescent="0.25">
      <c r="A120" s="136">
        <v>2023257540115</v>
      </c>
      <c r="B120" s="96" t="s">
        <v>469</v>
      </c>
      <c r="C120" s="121">
        <v>48578641.359999999</v>
      </c>
      <c r="D120" s="121">
        <v>111663333</v>
      </c>
      <c r="F120" s="120">
        <v>48578641.359999999</v>
      </c>
      <c r="G120" s="120">
        <v>48578641.359999999</v>
      </c>
      <c r="I120" s="121">
        <v>24948000</v>
      </c>
      <c r="J120" s="121">
        <v>24948000</v>
      </c>
      <c r="L120" s="137">
        <v>55450000</v>
      </c>
      <c r="M120" s="137">
        <v>53666666</v>
      </c>
      <c r="O120" s="120">
        <v>177555282.72</v>
      </c>
      <c r="P120" s="120">
        <v>238856640.36000001</v>
      </c>
    </row>
    <row r="121" spans="1:16" ht="15" customHeight="1" thickBot="1" x14ac:dyDescent="0.3">
      <c r="A121" s="136">
        <v>2023257540116</v>
      </c>
      <c r="B121" s="97" t="s">
        <v>470</v>
      </c>
      <c r="C121" s="121">
        <v>188180875.58000001</v>
      </c>
      <c r="D121" s="121">
        <v>7200000</v>
      </c>
      <c r="F121" s="120">
        <v>188180875.58000001</v>
      </c>
      <c r="G121" s="120">
        <v>0</v>
      </c>
      <c r="I121" s="121">
        <v>24948000</v>
      </c>
      <c r="J121" s="121">
        <v>24901800</v>
      </c>
      <c r="L121" s="137">
        <v>23300000</v>
      </c>
      <c r="M121" s="137">
        <v>18480000</v>
      </c>
      <c r="O121" s="120">
        <v>424609751.16000003</v>
      </c>
      <c r="P121" s="120">
        <v>50581800</v>
      </c>
    </row>
    <row r="122" spans="1:16" ht="15" customHeight="1" x14ac:dyDescent="0.25">
      <c r="A122" s="136">
        <v>2023257540117</v>
      </c>
      <c r="B122" s="98" t="s">
        <v>471</v>
      </c>
      <c r="C122" s="121">
        <v>41864599.859999999</v>
      </c>
      <c r="D122" s="121">
        <v>150000000</v>
      </c>
      <c r="F122" s="120">
        <v>41864599.859999999</v>
      </c>
      <c r="G122" s="120">
        <v>0</v>
      </c>
      <c r="I122" s="121">
        <v>26136000</v>
      </c>
      <c r="J122" s="121">
        <v>26136000</v>
      </c>
      <c r="L122" s="137">
        <v>79890000</v>
      </c>
      <c r="M122" s="137">
        <v>78480000</v>
      </c>
      <c r="O122" s="120">
        <v>189755199.72</v>
      </c>
      <c r="P122" s="120">
        <v>254616000</v>
      </c>
    </row>
    <row r="123" spans="1:16" ht="15" customHeight="1" x14ac:dyDescent="0.25">
      <c r="A123" s="136">
        <v>2023257540118</v>
      </c>
      <c r="B123" s="102" t="s">
        <v>472</v>
      </c>
      <c r="C123" s="121">
        <v>608138750</v>
      </c>
      <c r="D123" s="121">
        <v>251377999</v>
      </c>
      <c r="F123" s="120">
        <v>608138750</v>
      </c>
      <c r="G123" s="120">
        <v>608138750</v>
      </c>
      <c r="I123" s="121">
        <v>1390034600</v>
      </c>
      <c r="J123" s="121">
        <v>1233102033</v>
      </c>
      <c r="L123" s="137">
        <v>2001354614.8900001</v>
      </c>
      <c r="M123" s="137">
        <v>1294386385</v>
      </c>
      <c r="O123" s="120">
        <v>4607666714.8900003</v>
      </c>
      <c r="P123" s="120">
        <v>3387005167</v>
      </c>
    </row>
    <row r="124" spans="1:16" ht="15" customHeight="1" x14ac:dyDescent="0.25">
      <c r="A124" s="136">
        <v>2023257540119</v>
      </c>
      <c r="B124" s="103" t="s">
        <v>473</v>
      </c>
      <c r="C124" s="121">
        <v>63250000</v>
      </c>
      <c r="D124" s="121">
        <v>100000</v>
      </c>
      <c r="F124" s="120">
        <v>63250000</v>
      </c>
      <c r="G124" s="120">
        <v>63250000</v>
      </c>
      <c r="I124" s="121">
        <v>0</v>
      </c>
      <c r="J124" s="121">
        <v>0</v>
      </c>
      <c r="L124" s="137"/>
      <c r="M124" s="137"/>
      <c r="O124" s="120">
        <v>126500000</v>
      </c>
      <c r="P124" s="120">
        <v>63350000</v>
      </c>
    </row>
    <row r="125" spans="1:16" ht="15" customHeight="1" x14ac:dyDescent="0.25">
      <c r="A125" s="136">
        <v>2023257540120</v>
      </c>
      <c r="B125" s="103" t="s">
        <v>474</v>
      </c>
      <c r="C125" s="121">
        <v>884334640.38999999</v>
      </c>
      <c r="D125" s="121">
        <v>244221405</v>
      </c>
      <c r="F125" s="120">
        <v>884334640.38999999</v>
      </c>
      <c r="G125" s="120">
        <v>884334640.38999999</v>
      </c>
      <c r="I125" s="121">
        <v>3322742734</v>
      </c>
      <c r="J125" s="121">
        <v>3300279234</v>
      </c>
      <c r="L125" s="137">
        <v>9881000000</v>
      </c>
      <c r="M125" s="137">
        <v>7886445166</v>
      </c>
      <c r="O125" s="120">
        <v>14972412014.779999</v>
      </c>
      <c r="P125" s="120">
        <v>12315280445.389999</v>
      </c>
    </row>
    <row r="126" spans="1:16" ht="15" customHeight="1" thickBot="1" x14ac:dyDescent="0.3">
      <c r="A126" s="136">
        <v>2023257540121</v>
      </c>
      <c r="B126" s="104" t="s">
        <v>475</v>
      </c>
      <c r="C126" s="121">
        <v>50000000</v>
      </c>
      <c r="D126" s="121">
        <v>0</v>
      </c>
      <c r="F126" s="120">
        <v>50000000</v>
      </c>
      <c r="G126" s="120">
        <v>50000000</v>
      </c>
      <c r="I126" s="121">
        <v>36946667</v>
      </c>
      <c r="J126" s="121">
        <v>22553334</v>
      </c>
      <c r="L126" s="137">
        <v>22800000</v>
      </c>
      <c r="M126" s="137">
        <v>19253333</v>
      </c>
      <c r="O126" s="120">
        <v>159746667</v>
      </c>
      <c r="P126" s="120">
        <v>91806667</v>
      </c>
    </row>
    <row r="127" spans="1:16" ht="15" customHeight="1" x14ac:dyDescent="0.25">
      <c r="A127" s="136">
        <v>2023257540122</v>
      </c>
      <c r="B127" s="105" t="s">
        <v>476</v>
      </c>
      <c r="C127" s="121">
        <v>1281858890.75</v>
      </c>
      <c r="D127" s="121">
        <v>57250000</v>
      </c>
      <c r="F127" s="120">
        <v>1281858890.75</v>
      </c>
      <c r="G127" s="120">
        <v>1281858890.75</v>
      </c>
      <c r="I127" s="121">
        <v>48520000</v>
      </c>
      <c r="J127" s="121">
        <v>48520000</v>
      </c>
      <c r="L127" s="137">
        <v>331037833</v>
      </c>
      <c r="M127" s="137">
        <v>326136764</v>
      </c>
      <c r="O127" s="120">
        <v>2943275614.5</v>
      </c>
      <c r="P127" s="120">
        <v>1713765654.75</v>
      </c>
    </row>
    <row r="128" spans="1:16" ht="15" customHeight="1" x14ac:dyDescent="0.25">
      <c r="A128" s="136">
        <v>2023257540123</v>
      </c>
      <c r="B128" s="103" t="s">
        <v>477</v>
      </c>
      <c r="C128" s="121">
        <v>154000000</v>
      </c>
      <c r="D128" s="121">
        <v>100000</v>
      </c>
      <c r="F128" s="120">
        <v>154000000</v>
      </c>
      <c r="G128" s="120">
        <v>154000000</v>
      </c>
      <c r="I128" s="121">
        <v>50977333</v>
      </c>
      <c r="J128" s="121">
        <v>26073333</v>
      </c>
      <c r="L128" s="137">
        <v>131000000</v>
      </c>
      <c r="M128" s="137">
        <v>131000000</v>
      </c>
      <c r="O128" s="120">
        <v>489977333</v>
      </c>
      <c r="P128" s="120">
        <v>311173333</v>
      </c>
    </row>
    <row r="129" spans="1:16" ht="15" customHeight="1" x14ac:dyDescent="0.25">
      <c r="A129" s="136">
        <v>2023257540124</v>
      </c>
      <c r="B129" s="103" t="s">
        <v>478</v>
      </c>
      <c r="C129" s="121">
        <v>381000000</v>
      </c>
      <c r="D129" s="121">
        <v>60366666</v>
      </c>
      <c r="F129" s="120">
        <v>381000000</v>
      </c>
      <c r="G129" s="120">
        <v>381000000</v>
      </c>
      <c r="I129" s="121">
        <v>397920000</v>
      </c>
      <c r="J129" s="121">
        <v>288554457</v>
      </c>
      <c r="L129" s="137">
        <v>424878417</v>
      </c>
      <c r="M129" s="137">
        <v>422988417</v>
      </c>
      <c r="O129" s="120">
        <v>1584798417</v>
      </c>
      <c r="P129" s="120">
        <v>1152909540</v>
      </c>
    </row>
    <row r="130" spans="1:16" ht="15" customHeight="1" x14ac:dyDescent="0.25">
      <c r="A130" s="136">
        <v>2023257540125</v>
      </c>
      <c r="B130" s="103" t="s">
        <v>479</v>
      </c>
      <c r="C130" s="121">
        <v>192500000</v>
      </c>
      <c r="D130" s="121">
        <v>72166667</v>
      </c>
      <c r="F130" s="120">
        <v>192500000</v>
      </c>
      <c r="G130" s="120">
        <v>192500000</v>
      </c>
      <c r="I130" s="121">
        <v>148899999</v>
      </c>
      <c r="J130" s="121">
        <v>13300000</v>
      </c>
      <c r="L130" s="137">
        <v>93600000</v>
      </c>
      <c r="M130" s="137">
        <v>93600000</v>
      </c>
      <c r="O130" s="120">
        <v>627499999</v>
      </c>
      <c r="P130" s="120">
        <v>371566667</v>
      </c>
    </row>
    <row r="131" spans="1:16" ht="15" customHeight="1" x14ac:dyDescent="0.25">
      <c r="A131" s="136">
        <v>2023257540126</v>
      </c>
      <c r="B131" s="103" t="s">
        <v>480</v>
      </c>
      <c r="C131" s="121">
        <v>105000000</v>
      </c>
      <c r="D131" s="121">
        <v>30000000</v>
      </c>
      <c r="F131" s="120">
        <v>105000000</v>
      </c>
      <c r="G131" s="120">
        <v>105000000</v>
      </c>
      <c r="I131" s="121">
        <v>201646667</v>
      </c>
      <c r="J131" s="121">
        <v>186122367</v>
      </c>
      <c r="L131" s="137">
        <v>164000000</v>
      </c>
      <c r="M131" s="137">
        <v>164000000</v>
      </c>
      <c r="O131" s="120">
        <v>575646667</v>
      </c>
      <c r="P131" s="120">
        <v>485122367</v>
      </c>
    </row>
    <row r="132" spans="1:16" ht="15" customHeight="1" x14ac:dyDescent="0.25">
      <c r="A132" s="136">
        <v>2023257540127</v>
      </c>
      <c r="B132" s="103" t="s">
        <v>481</v>
      </c>
      <c r="C132" s="121">
        <v>37500000</v>
      </c>
      <c r="D132" s="121">
        <v>0</v>
      </c>
      <c r="F132" s="120">
        <v>37500000</v>
      </c>
      <c r="G132" s="120">
        <v>37500000</v>
      </c>
      <c r="I132" s="121">
        <v>118320000</v>
      </c>
      <c r="J132" s="121">
        <v>103920000</v>
      </c>
      <c r="L132" s="137"/>
      <c r="M132" s="137"/>
      <c r="O132" s="120">
        <v>193320000</v>
      </c>
      <c r="P132" s="120">
        <v>141420000</v>
      </c>
    </row>
    <row r="133" spans="1:16" ht="15" customHeight="1" thickBot="1" x14ac:dyDescent="0.3">
      <c r="A133" s="136">
        <v>2023257540128</v>
      </c>
      <c r="B133" s="104" t="s">
        <v>482</v>
      </c>
      <c r="C133" s="121">
        <v>350000000</v>
      </c>
      <c r="D133" s="121">
        <v>0</v>
      </c>
      <c r="F133" s="120">
        <v>350000000</v>
      </c>
      <c r="G133" s="120">
        <v>350000000</v>
      </c>
      <c r="I133" s="121">
        <v>299177000</v>
      </c>
      <c r="J133" s="121">
        <v>265939000</v>
      </c>
      <c r="L133" s="137">
        <v>467213546</v>
      </c>
      <c r="M133" s="137">
        <v>363492718.92000002</v>
      </c>
      <c r="O133" s="120">
        <v>1466390546</v>
      </c>
      <c r="P133" s="120">
        <v>979431718.92000008</v>
      </c>
    </row>
    <row r="134" spans="1:16" ht="15" customHeight="1" x14ac:dyDescent="0.25">
      <c r="A134" s="136">
        <v>2023257540129</v>
      </c>
      <c r="B134" s="105" t="s">
        <v>483</v>
      </c>
      <c r="C134" s="121">
        <v>100000000</v>
      </c>
      <c r="D134" s="121">
        <v>30000000</v>
      </c>
      <c r="F134" s="120">
        <v>100000000</v>
      </c>
      <c r="G134" s="120">
        <v>100000000</v>
      </c>
      <c r="I134" s="121">
        <v>137353333</v>
      </c>
      <c r="J134" s="121">
        <v>124053333</v>
      </c>
      <c r="L134" s="137"/>
      <c r="M134" s="137"/>
      <c r="O134" s="120">
        <v>337353333</v>
      </c>
      <c r="P134" s="120">
        <v>254053333</v>
      </c>
    </row>
    <row r="135" spans="1:16" ht="15" customHeight="1" x14ac:dyDescent="0.25">
      <c r="A135" s="136">
        <v>2023257540130</v>
      </c>
      <c r="B135" s="96" t="s">
        <v>484</v>
      </c>
      <c r="C135" s="121">
        <v>150000000</v>
      </c>
      <c r="D135" s="121">
        <v>100000</v>
      </c>
      <c r="F135" s="120">
        <v>150000000</v>
      </c>
      <c r="G135" s="120">
        <v>150000000</v>
      </c>
      <c r="I135" s="121">
        <v>0</v>
      </c>
      <c r="J135" s="121">
        <v>0</v>
      </c>
      <c r="L135" s="137">
        <v>1665073507</v>
      </c>
      <c r="M135" s="137">
        <v>1665073507</v>
      </c>
      <c r="O135" s="120">
        <v>1965073507</v>
      </c>
      <c r="P135" s="120">
        <v>1815173507</v>
      </c>
    </row>
    <row r="136" spans="1:16" ht="15" customHeight="1" x14ac:dyDescent="0.25">
      <c r="A136" s="136">
        <v>2023257540131</v>
      </c>
      <c r="B136" s="96" t="s">
        <v>485</v>
      </c>
      <c r="C136" s="19">
        <v>150000000</v>
      </c>
      <c r="D136" s="93">
        <v>100000</v>
      </c>
      <c r="F136" s="120">
        <v>995332343.36000001</v>
      </c>
      <c r="G136" s="120">
        <v>8263986100.21</v>
      </c>
      <c r="I136" s="121">
        <v>11215188499.309999</v>
      </c>
      <c r="J136" s="121">
        <v>11215188499.309999</v>
      </c>
      <c r="L136" s="137">
        <v>20768563505.41</v>
      </c>
      <c r="M136" s="137">
        <v>20268385721</v>
      </c>
      <c r="O136" s="120">
        <v>33129084348.080002</v>
      </c>
      <c r="P136" s="120">
        <v>39747660320.520004</v>
      </c>
    </row>
    <row r="137" spans="1:16" ht="15" customHeight="1" x14ac:dyDescent="0.25">
      <c r="A137" s="136">
        <v>2023257540132</v>
      </c>
      <c r="B137" s="96" t="s">
        <v>486</v>
      </c>
      <c r="C137" s="121">
        <v>6500000000</v>
      </c>
      <c r="D137" s="121">
        <v>5502589675.6499996</v>
      </c>
      <c r="F137" s="120">
        <v>6500000000</v>
      </c>
      <c r="G137" s="120">
        <v>6500000000</v>
      </c>
      <c r="I137" s="121">
        <v>760092274</v>
      </c>
      <c r="J137" s="121">
        <v>775685605.03999996</v>
      </c>
      <c r="L137" s="137">
        <v>9850742246.2900009</v>
      </c>
      <c r="M137" s="137">
        <v>913465814</v>
      </c>
      <c r="O137" s="120">
        <v>23610834520.290001</v>
      </c>
      <c r="P137" s="120">
        <v>13691741094.689999</v>
      </c>
    </row>
    <row r="138" spans="1:16" ht="15" customHeight="1" x14ac:dyDescent="0.25">
      <c r="A138" s="136">
        <v>2023257540133</v>
      </c>
      <c r="B138" s="106" t="s">
        <v>487</v>
      </c>
      <c r="C138" s="121">
        <v>1400000000</v>
      </c>
      <c r="D138" s="121">
        <v>100000</v>
      </c>
      <c r="F138" s="120">
        <v>1400000000</v>
      </c>
      <c r="G138" s="120">
        <v>1400000000</v>
      </c>
      <c r="I138" s="121">
        <v>7083050000</v>
      </c>
      <c r="J138" s="121">
        <v>7692236684</v>
      </c>
      <c r="L138" s="137">
        <v>3974272268.0300002</v>
      </c>
      <c r="M138" s="137">
        <v>3903272268.0300002</v>
      </c>
      <c r="O138" s="120">
        <v>13857322268.030001</v>
      </c>
      <c r="P138" s="120">
        <v>12995608952.030001</v>
      </c>
    </row>
    <row r="139" spans="1:16" ht="15" customHeight="1" x14ac:dyDescent="0.25">
      <c r="A139" s="136">
        <v>2023257540134</v>
      </c>
      <c r="B139" s="106" t="s">
        <v>488</v>
      </c>
      <c r="C139" s="121">
        <v>9553326510.25</v>
      </c>
      <c r="D139" s="121">
        <v>9134013585</v>
      </c>
      <c r="F139" s="120">
        <v>10378326510.190001</v>
      </c>
      <c r="G139" s="120">
        <v>10378326510.190001</v>
      </c>
      <c r="I139" s="121">
        <v>0</v>
      </c>
      <c r="J139" s="121">
        <v>0</v>
      </c>
      <c r="L139" s="137">
        <v>20000000000</v>
      </c>
      <c r="M139" s="137">
        <v>75400000</v>
      </c>
      <c r="O139" s="120">
        <v>39931653020.440002</v>
      </c>
      <c r="P139" s="120">
        <v>19587740095.190002</v>
      </c>
    </row>
    <row r="140" spans="1:16" ht="15" customHeight="1" x14ac:dyDescent="0.25">
      <c r="A140" s="136">
        <v>2023257540135</v>
      </c>
      <c r="B140" s="96" t="s">
        <v>489</v>
      </c>
      <c r="C140" s="121">
        <v>43120776</v>
      </c>
      <c r="D140" s="121">
        <v>23333334</v>
      </c>
      <c r="F140" s="120">
        <v>43120776</v>
      </c>
      <c r="G140" s="120">
        <v>43120776</v>
      </c>
      <c r="I140" s="121">
        <v>1723655325</v>
      </c>
      <c r="J140" s="121">
        <v>1723655325</v>
      </c>
      <c r="L140" s="137"/>
      <c r="M140" s="137"/>
      <c r="O140" s="120">
        <v>1809896877</v>
      </c>
      <c r="P140" s="120">
        <v>1790109435</v>
      </c>
    </row>
    <row r="141" spans="1:16" ht="15" customHeight="1" thickBot="1" x14ac:dyDescent="0.3">
      <c r="A141" s="136">
        <v>2023257540136</v>
      </c>
      <c r="B141" s="104" t="s">
        <v>490</v>
      </c>
      <c r="C141" s="121">
        <v>220740784</v>
      </c>
      <c r="D141" s="121">
        <v>99842287</v>
      </c>
      <c r="F141" s="120">
        <v>220740784</v>
      </c>
      <c r="G141" s="120">
        <v>220740784</v>
      </c>
      <c r="I141" s="121">
        <v>898729803</v>
      </c>
      <c r="J141" s="121">
        <v>843803137</v>
      </c>
      <c r="L141" s="137"/>
      <c r="M141" s="137"/>
      <c r="O141" s="120">
        <v>1340211371</v>
      </c>
      <c r="P141" s="120">
        <v>1164386208</v>
      </c>
    </row>
    <row r="142" spans="1:16" ht="15" customHeight="1" x14ac:dyDescent="0.25">
      <c r="A142" s="136">
        <v>2023257540137</v>
      </c>
      <c r="B142" s="107" t="s">
        <v>491</v>
      </c>
      <c r="C142" s="121">
        <v>515922716</v>
      </c>
      <c r="D142" s="121">
        <v>905200000</v>
      </c>
      <c r="F142" s="120">
        <v>515922716</v>
      </c>
      <c r="G142" s="120">
        <v>557582716</v>
      </c>
      <c r="I142" s="121">
        <v>129000000</v>
      </c>
      <c r="J142" s="121">
        <v>71373334</v>
      </c>
      <c r="L142" s="137">
        <v>250000000</v>
      </c>
      <c r="M142" s="137">
        <v>125083333</v>
      </c>
      <c r="O142" s="120">
        <v>1410845432</v>
      </c>
      <c r="P142" s="120">
        <v>1659239383</v>
      </c>
    </row>
    <row r="143" spans="1:16" ht="15" customHeight="1" x14ac:dyDescent="0.25">
      <c r="A143" s="136">
        <v>2023257540138</v>
      </c>
      <c r="B143" s="108" t="s">
        <v>492</v>
      </c>
      <c r="C143" s="121">
        <v>100000</v>
      </c>
      <c r="D143" s="121">
        <v>100000</v>
      </c>
      <c r="F143" s="120">
        <v>0</v>
      </c>
      <c r="G143" s="120">
        <v>943152059</v>
      </c>
      <c r="I143" s="121">
        <v>111600000</v>
      </c>
      <c r="J143" s="121">
        <v>36149999</v>
      </c>
      <c r="L143" s="137">
        <v>290000000</v>
      </c>
      <c r="M143" s="137">
        <v>156180000</v>
      </c>
      <c r="O143" s="120">
        <v>401700000</v>
      </c>
      <c r="P143" s="120">
        <v>1135582058</v>
      </c>
    </row>
    <row r="144" spans="1:16" ht="15" customHeight="1" x14ac:dyDescent="0.25">
      <c r="A144" s="136">
        <v>2023257540139</v>
      </c>
      <c r="B144" s="108" t="s">
        <v>493</v>
      </c>
      <c r="C144" s="121">
        <v>265245392</v>
      </c>
      <c r="D144" s="121">
        <v>134200000</v>
      </c>
      <c r="F144" s="120">
        <v>265245392</v>
      </c>
      <c r="G144" s="120">
        <v>0</v>
      </c>
      <c r="I144" s="121">
        <v>0</v>
      </c>
      <c r="J144" s="121">
        <v>0</v>
      </c>
      <c r="L144" s="137"/>
      <c r="M144" s="137"/>
      <c r="O144" s="120">
        <v>530490784</v>
      </c>
      <c r="P144" s="120">
        <v>134200000</v>
      </c>
    </row>
    <row r="145" spans="1:16" ht="15" customHeight="1" x14ac:dyDescent="0.25">
      <c r="A145" s="136">
        <v>2023257540140</v>
      </c>
      <c r="B145" s="100" t="s">
        <v>494</v>
      </c>
      <c r="C145" s="121">
        <v>824999999.94000006</v>
      </c>
      <c r="D145" s="121">
        <v>0</v>
      </c>
      <c r="F145" s="120">
        <v>824999999.94000006</v>
      </c>
      <c r="G145" s="120">
        <v>0</v>
      </c>
      <c r="I145" s="121">
        <v>0</v>
      </c>
      <c r="J145" s="121">
        <v>0</v>
      </c>
      <c r="L145" s="137">
        <v>46200000</v>
      </c>
      <c r="M145" s="137">
        <v>0</v>
      </c>
      <c r="O145" s="120">
        <v>1696199999.8800001</v>
      </c>
      <c r="P145" s="120">
        <v>0</v>
      </c>
    </row>
    <row r="146" spans="1:16" ht="15" customHeight="1" x14ac:dyDescent="0.25">
      <c r="A146" s="136">
        <v>2023257540141</v>
      </c>
      <c r="B146" s="103" t="s">
        <v>495</v>
      </c>
      <c r="C146" s="121">
        <v>590500000</v>
      </c>
      <c r="D146" s="121">
        <v>362899998</v>
      </c>
      <c r="F146" s="120">
        <v>590500000</v>
      </c>
      <c r="G146" s="120">
        <v>590500000</v>
      </c>
      <c r="I146" s="121">
        <v>646625999</v>
      </c>
      <c r="J146" s="121">
        <v>406686999</v>
      </c>
      <c r="L146" s="137">
        <v>955832680</v>
      </c>
      <c r="M146" s="137">
        <v>955181047</v>
      </c>
      <c r="O146" s="120">
        <v>2783458679</v>
      </c>
      <c r="P146" s="120">
        <v>2315268044</v>
      </c>
    </row>
    <row r="147" spans="1:16" ht="15" customHeight="1" x14ac:dyDescent="0.25">
      <c r="A147" s="136">
        <v>2023257540142</v>
      </c>
      <c r="B147" s="103" t="s">
        <v>496</v>
      </c>
      <c r="C147" s="121">
        <v>146500000</v>
      </c>
      <c r="D147" s="121">
        <v>0</v>
      </c>
      <c r="F147" s="120">
        <v>146500000</v>
      </c>
      <c r="G147" s="120">
        <v>146500000</v>
      </c>
      <c r="I147" s="121">
        <v>159618001</v>
      </c>
      <c r="J147" s="121">
        <v>0</v>
      </c>
      <c r="L147" s="137"/>
      <c r="M147" s="137"/>
      <c r="O147" s="120">
        <v>452618001</v>
      </c>
      <c r="P147" s="120">
        <v>146500000</v>
      </c>
    </row>
    <row r="148" spans="1:16" ht="15" customHeight="1" thickBot="1" x14ac:dyDescent="0.3">
      <c r="A148" s="136">
        <v>2023257540143</v>
      </c>
      <c r="B148" s="97" t="s">
        <v>497</v>
      </c>
      <c r="C148" s="121">
        <v>3750000</v>
      </c>
      <c r="D148" s="121">
        <v>1000000</v>
      </c>
      <c r="F148" s="120">
        <v>3750000</v>
      </c>
      <c r="G148" s="120">
        <v>3750000</v>
      </c>
      <c r="I148" s="121">
        <v>0</v>
      </c>
      <c r="J148" s="121">
        <v>0</v>
      </c>
      <c r="L148" s="137">
        <v>200000000</v>
      </c>
      <c r="M148" s="137">
        <v>70920000</v>
      </c>
      <c r="O148" s="120">
        <v>207500000</v>
      </c>
      <c r="P148" s="120">
        <v>75670000</v>
      </c>
    </row>
    <row r="149" spans="1:16" ht="15" customHeight="1" x14ac:dyDescent="0.25">
      <c r="A149" s="136">
        <v>2023257540144</v>
      </c>
      <c r="B149" s="98" t="s">
        <v>498</v>
      </c>
      <c r="C149" s="121">
        <v>2500000000</v>
      </c>
      <c r="D149" s="121">
        <v>1000000</v>
      </c>
      <c r="F149" s="120">
        <v>2500000000</v>
      </c>
      <c r="G149" s="120">
        <v>4000000000</v>
      </c>
      <c r="I149" s="121">
        <v>248400331</v>
      </c>
      <c r="J149" s="121">
        <v>224848566.33000001</v>
      </c>
      <c r="L149" s="137"/>
      <c r="M149" s="137"/>
      <c r="O149" s="120">
        <v>5248400331</v>
      </c>
      <c r="P149" s="120">
        <v>4225848566.3299999</v>
      </c>
    </row>
    <row r="150" spans="1:16" ht="15" customHeight="1" x14ac:dyDescent="0.25">
      <c r="A150" s="136">
        <v>2023257540145</v>
      </c>
      <c r="B150" s="109" t="s">
        <v>499</v>
      </c>
      <c r="C150" s="121">
        <v>50000000</v>
      </c>
      <c r="D150" s="121">
        <v>1000000</v>
      </c>
      <c r="F150" s="120">
        <v>50000000</v>
      </c>
      <c r="G150" s="120">
        <v>150000000</v>
      </c>
      <c r="I150" s="121">
        <v>544774616</v>
      </c>
      <c r="J150" s="121">
        <v>454396980</v>
      </c>
      <c r="L150" s="137">
        <v>845000000</v>
      </c>
      <c r="M150" s="137">
        <v>837090000</v>
      </c>
      <c r="O150" s="120">
        <v>1489774616</v>
      </c>
      <c r="P150" s="120">
        <v>1442486980</v>
      </c>
    </row>
    <row r="151" spans="1:16" ht="15" customHeight="1" x14ac:dyDescent="0.25">
      <c r="A151" s="136">
        <v>2023257540146</v>
      </c>
      <c r="B151" s="96" t="s">
        <v>500</v>
      </c>
      <c r="C151" s="121">
        <v>25000000</v>
      </c>
      <c r="D151" s="121">
        <v>1000000</v>
      </c>
      <c r="F151" s="120">
        <v>25000000</v>
      </c>
      <c r="G151" s="120">
        <v>0</v>
      </c>
      <c r="I151" s="121">
        <v>0</v>
      </c>
      <c r="J151" s="121">
        <v>0</v>
      </c>
      <c r="L151" s="137">
        <v>100000000</v>
      </c>
      <c r="M151" s="137">
        <v>100000000</v>
      </c>
      <c r="O151" s="120">
        <v>150000000</v>
      </c>
      <c r="P151" s="120">
        <v>101000000</v>
      </c>
    </row>
    <row r="152" spans="1:16" ht="15" customHeight="1" x14ac:dyDescent="0.25">
      <c r="A152" s="136">
        <v>2023257540147</v>
      </c>
      <c r="B152" s="96" t="s">
        <v>501</v>
      </c>
      <c r="C152" s="19">
        <v>62729739.600000001</v>
      </c>
      <c r="D152" s="93">
        <v>1151207859</v>
      </c>
      <c r="F152" s="120">
        <v>62729739.600000001</v>
      </c>
      <c r="G152" s="120">
        <v>229396406</v>
      </c>
      <c r="I152" s="121">
        <v>3266354172</v>
      </c>
      <c r="J152" s="121">
        <v>3261354172</v>
      </c>
      <c r="L152" s="137">
        <v>3260878836</v>
      </c>
      <c r="M152" s="137">
        <v>3215878836</v>
      </c>
      <c r="O152" s="120">
        <v>6652692487.1999998</v>
      </c>
      <c r="P152" s="120">
        <v>7857837273</v>
      </c>
    </row>
    <row r="153" spans="1:16" ht="15" customHeight="1" x14ac:dyDescent="0.25">
      <c r="A153" s="136">
        <v>2023257540148</v>
      </c>
      <c r="B153" s="96" t="s">
        <v>502</v>
      </c>
      <c r="C153" s="121"/>
      <c r="D153" s="121"/>
      <c r="F153" s="120">
        <v>612729739.5</v>
      </c>
      <c r="G153" s="120">
        <v>1579702725.5</v>
      </c>
      <c r="I153" s="121">
        <v>2349014289.5999999</v>
      </c>
      <c r="J153" s="121">
        <v>1272042105.5999999</v>
      </c>
      <c r="L153" s="137">
        <v>2724123278</v>
      </c>
      <c r="M153" s="137">
        <v>1282293115</v>
      </c>
      <c r="O153" s="120">
        <v>5685867307.1000004</v>
      </c>
      <c r="P153" s="120">
        <v>4134037946.0999999</v>
      </c>
    </row>
    <row r="154" spans="1:16" ht="15" customHeight="1" x14ac:dyDescent="0.25">
      <c r="A154" s="136">
        <v>2023257540149</v>
      </c>
      <c r="B154" s="96" t="s">
        <v>503</v>
      </c>
      <c r="C154" s="19">
        <v>125000000</v>
      </c>
      <c r="D154" s="93">
        <v>35880000</v>
      </c>
      <c r="F154" s="120">
        <v>125000000</v>
      </c>
      <c r="G154" s="120">
        <v>225000000</v>
      </c>
      <c r="I154" s="121">
        <v>259185970</v>
      </c>
      <c r="J154" s="121">
        <v>259185970</v>
      </c>
      <c r="L154" s="137">
        <v>495000000</v>
      </c>
      <c r="M154" s="137">
        <v>476240000</v>
      </c>
      <c r="O154" s="120">
        <v>1004185970</v>
      </c>
      <c r="P154" s="120">
        <v>996305970</v>
      </c>
    </row>
    <row r="155" spans="1:16" ht="15" customHeight="1" thickBot="1" x14ac:dyDescent="0.3">
      <c r="A155" s="136">
        <v>2023257540150</v>
      </c>
      <c r="B155" s="110" t="s">
        <v>504</v>
      </c>
      <c r="C155" s="121">
        <v>45909913.200000003</v>
      </c>
      <c r="D155" s="121">
        <v>197879020</v>
      </c>
      <c r="F155" s="120">
        <v>45909913.200000003</v>
      </c>
      <c r="G155" s="120">
        <v>545909915.60000002</v>
      </c>
      <c r="I155" s="121">
        <v>577599354</v>
      </c>
      <c r="J155" s="121">
        <v>337599354</v>
      </c>
      <c r="L155" s="137">
        <v>541000000</v>
      </c>
      <c r="M155" s="137">
        <v>497517088.19</v>
      </c>
      <c r="O155" s="120">
        <v>1210419180.4000001</v>
      </c>
      <c r="P155" s="120">
        <v>1578905377.79</v>
      </c>
    </row>
    <row r="156" spans="1:16" ht="15" customHeight="1" x14ac:dyDescent="0.25">
      <c r="A156" s="136">
        <v>2023257540151</v>
      </c>
      <c r="B156" s="111" t="s">
        <v>505</v>
      </c>
      <c r="C156" s="121">
        <v>50000000</v>
      </c>
      <c r="D156" s="121">
        <v>1001048951</v>
      </c>
      <c r="F156" s="120">
        <v>50000000</v>
      </c>
      <c r="G156" s="120">
        <v>0</v>
      </c>
      <c r="I156" s="121">
        <v>885438029</v>
      </c>
      <c r="J156" s="121">
        <v>885438029</v>
      </c>
      <c r="L156" s="137">
        <v>1674141832.1099999</v>
      </c>
      <c r="M156" s="137">
        <v>1629453095</v>
      </c>
      <c r="O156" s="120">
        <v>2659579861.1099997</v>
      </c>
      <c r="P156" s="120">
        <v>3515940075</v>
      </c>
    </row>
    <row r="157" spans="1:16" ht="15" customHeight="1" x14ac:dyDescent="0.25">
      <c r="A157" s="136">
        <v>2023257540152</v>
      </c>
      <c r="B157" s="109" t="s">
        <v>506</v>
      </c>
      <c r="C157" s="121">
        <v>137729739.59999999</v>
      </c>
      <c r="D157" s="121">
        <v>325040000</v>
      </c>
      <c r="F157" s="120">
        <v>137729739.59999999</v>
      </c>
      <c r="G157" s="120">
        <v>865209339.79999995</v>
      </c>
      <c r="I157" s="121">
        <v>219483332</v>
      </c>
      <c r="J157" s="121">
        <v>169483332</v>
      </c>
      <c r="L157" s="137">
        <v>1339301395</v>
      </c>
      <c r="M157" s="137">
        <v>1209628884</v>
      </c>
      <c r="O157" s="120">
        <v>1834244206.2</v>
      </c>
      <c r="P157" s="120">
        <v>2569361555.8000002</v>
      </c>
    </row>
    <row r="158" spans="1:16" ht="15" customHeight="1" x14ac:dyDescent="0.25">
      <c r="A158" s="136">
        <v>2023257540153</v>
      </c>
      <c r="B158" s="96" t="s">
        <v>507</v>
      </c>
      <c r="C158" s="121">
        <v>550000000</v>
      </c>
      <c r="D158" s="121">
        <v>100000</v>
      </c>
      <c r="F158" s="120">
        <v>550000000</v>
      </c>
      <c r="G158" s="120">
        <v>0</v>
      </c>
      <c r="I158" s="121">
        <v>1254925956</v>
      </c>
      <c r="J158" s="121">
        <v>0</v>
      </c>
      <c r="L158" s="137">
        <v>1957487053</v>
      </c>
      <c r="M158" s="137">
        <v>1846154346.71</v>
      </c>
      <c r="O158" s="120">
        <v>4312413009</v>
      </c>
      <c r="P158" s="120">
        <v>1846254346.71</v>
      </c>
    </row>
    <row r="159" spans="1:16" ht="15" customHeight="1" x14ac:dyDescent="0.25">
      <c r="A159" s="136">
        <v>2023257540154</v>
      </c>
      <c r="B159" s="96" t="s">
        <v>508</v>
      </c>
      <c r="C159" s="121"/>
      <c r="D159" s="121"/>
      <c r="F159" s="120">
        <v>781837287.75</v>
      </c>
      <c r="G159" s="120">
        <v>3068720904.25</v>
      </c>
      <c r="I159" s="121">
        <v>27698452810.970001</v>
      </c>
      <c r="J159" s="121">
        <v>26905620485.970001</v>
      </c>
      <c r="L159" s="137">
        <v>52208984746.019997</v>
      </c>
      <c r="M159" s="137">
        <v>51581733141</v>
      </c>
      <c r="O159" s="120">
        <v>80689274844.73999</v>
      </c>
      <c r="P159" s="120">
        <v>81556074531.220001</v>
      </c>
    </row>
    <row r="160" spans="1:16" ht="15" customHeight="1" x14ac:dyDescent="0.25">
      <c r="A160" s="136">
        <v>2023257540155</v>
      </c>
      <c r="B160" s="100" t="s">
        <v>509</v>
      </c>
      <c r="C160" s="121"/>
      <c r="D160" s="121"/>
      <c r="F160" s="120">
        <v>160470000</v>
      </c>
      <c r="G160" s="120">
        <v>160470000</v>
      </c>
      <c r="I160" s="121">
        <v>854778565</v>
      </c>
      <c r="J160" s="121">
        <v>854778565</v>
      </c>
      <c r="L160" s="137">
        <v>691700000</v>
      </c>
      <c r="M160" s="137">
        <v>634543333</v>
      </c>
      <c r="O160" s="120">
        <v>1706948565</v>
      </c>
      <c r="P160" s="120">
        <v>1649791898</v>
      </c>
    </row>
    <row r="161" spans="1:16" ht="15" customHeight="1" x14ac:dyDescent="0.25">
      <c r="A161" s="136">
        <v>2023257540156</v>
      </c>
      <c r="B161" s="100" t="s">
        <v>510</v>
      </c>
      <c r="C161" s="121"/>
      <c r="D161" s="121"/>
      <c r="F161" s="120">
        <v>133600003</v>
      </c>
      <c r="G161" s="120">
        <v>133600003</v>
      </c>
      <c r="I161" s="121">
        <v>244497533</v>
      </c>
      <c r="J161" s="121">
        <v>244497533</v>
      </c>
      <c r="L161" s="137">
        <v>160000000</v>
      </c>
      <c r="M161" s="137">
        <v>146293333</v>
      </c>
      <c r="O161" s="120">
        <v>538097536</v>
      </c>
      <c r="P161" s="120">
        <v>524390869</v>
      </c>
    </row>
    <row r="162" spans="1:16" ht="15" customHeight="1" thickBot="1" x14ac:dyDescent="0.3">
      <c r="A162" s="136">
        <v>2023257540157</v>
      </c>
      <c r="B162" s="112" t="s">
        <v>511</v>
      </c>
      <c r="C162" s="19">
        <v>666750000</v>
      </c>
      <c r="D162" s="93">
        <v>895676917.79999995</v>
      </c>
      <c r="F162" s="19">
        <v>666750000</v>
      </c>
      <c r="G162" s="19">
        <v>150365184.84</v>
      </c>
      <c r="I162" s="133">
        <v>1983772082</v>
      </c>
      <c r="J162" s="133">
        <v>1983772082</v>
      </c>
      <c r="L162" s="137">
        <v>3243500000</v>
      </c>
      <c r="M162" s="137">
        <v>3136794334</v>
      </c>
      <c r="O162" s="120">
        <v>6560772082</v>
      </c>
      <c r="P162" s="120">
        <v>6166608518.6399994</v>
      </c>
    </row>
    <row r="163" spans="1:16" ht="15" customHeight="1" x14ac:dyDescent="0.25">
      <c r="A163" s="136">
        <v>2023257540158</v>
      </c>
      <c r="B163" s="113" t="s">
        <v>512</v>
      </c>
      <c r="C163" s="19">
        <v>502500000</v>
      </c>
      <c r="D163" s="93">
        <v>1378583515</v>
      </c>
      <c r="F163" s="120">
        <v>502500000</v>
      </c>
      <c r="G163" s="120">
        <v>502500000</v>
      </c>
      <c r="I163" s="121">
        <v>2160353968</v>
      </c>
      <c r="J163" s="121">
        <v>2160353968</v>
      </c>
      <c r="L163" s="137">
        <v>2389000000</v>
      </c>
      <c r="M163" s="137">
        <v>2068164705.4400001</v>
      </c>
      <c r="O163" s="120">
        <v>5554353968</v>
      </c>
      <c r="P163" s="120">
        <v>6109602188.4400005</v>
      </c>
    </row>
    <row r="164" spans="1:16" ht="15" customHeight="1" x14ac:dyDescent="0.25">
      <c r="A164" s="136">
        <v>2023257540159</v>
      </c>
      <c r="B164" s="96" t="s">
        <v>513</v>
      </c>
      <c r="C164" s="19">
        <v>50000000</v>
      </c>
      <c r="D164" s="93">
        <v>60366666</v>
      </c>
      <c r="F164" s="120">
        <v>50000000</v>
      </c>
      <c r="G164" s="120">
        <v>0</v>
      </c>
      <c r="I164" s="121">
        <v>0</v>
      </c>
      <c r="J164" s="121">
        <v>0</v>
      </c>
      <c r="L164" s="137"/>
      <c r="M164" s="137"/>
      <c r="O164" s="120">
        <v>100000000</v>
      </c>
      <c r="P164" s="120">
        <v>60366666</v>
      </c>
    </row>
    <row r="165" spans="1:16" ht="15" customHeight="1" x14ac:dyDescent="0.25">
      <c r="A165" s="136">
        <v>2023257540160</v>
      </c>
      <c r="B165" s="96" t="s">
        <v>514</v>
      </c>
      <c r="C165" s="121">
        <v>125000000</v>
      </c>
      <c r="D165" s="121">
        <v>389950994</v>
      </c>
      <c r="F165" s="120">
        <v>125000000</v>
      </c>
      <c r="G165" s="120">
        <v>125000000</v>
      </c>
      <c r="I165" s="121">
        <v>10000000</v>
      </c>
      <c r="J165" s="121">
        <v>0</v>
      </c>
      <c r="L165" s="137"/>
      <c r="M165" s="137"/>
      <c r="O165" s="120">
        <v>260000000</v>
      </c>
      <c r="P165" s="120">
        <v>514950994</v>
      </c>
    </row>
    <row r="166" spans="1:16" ht="15" customHeight="1" x14ac:dyDescent="0.25">
      <c r="A166" s="136">
        <v>2023257540161</v>
      </c>
      <c r="B166" s="100" t="s">
        <v>515</v>
      </c>
      <c r="C166" s="121"/>
      <c r="D166" s="121"/>
      <c r="F166" s="120">
        <v>1381250000</v>
      </c>
      <c r="G166" s="120">
        <v>1381550000</v>
      </c>
      <c r="I166" s="121">
        <v>6381949372</v>
      </c>
      <c r="J166" s="121">
        <v>5299024559</v>
      </c>
      <c r="L166" s="137">
        <v>4964242471</v>
      </c>
      <c r="M166" s="137">
        <v>4631135403</v>
      </c>
      <c r="O166" s="120">
        <v>12727441843</v>
      </c>
      <c r="P166" s="120">
        <v>11311709962</v>
      </c>
    </row>
    <row r="167" spans="1:16" ht="15" customHeight="1" x14ac:dyDescent="0.25">
      <c r="A167" s="136">
        <v>2023257540162</v>
      </c>
      <c r="B167" s="100" t="s">
        <v>516</v>
      </c>
      <c r="C167" s="121"/>
      <c r="D167" s="121"/>
      <c r="F167" s="120">
        <v>521302020</v>
      </c>
      <c r="G167" s="120">
        <v>521302023</v>
      </c>
      <c r="I167" s="121">
        <v>282486554</v>
      </c>
      <c r="J167" s="121">
        <v>282486554</v>
      </c>
      <c r="L167" s="137">
        <v>275200000</v>
      </c>
      <c r="M167" s="137">
        <v>236262790.40000001</v>
      </c>
      <c r="O167" s="120">
        <v>1078988574</v>
      </c>
      <c r="P167" s="120">
        <v>1040051367.4</v>
      </c>
    </row>
    <row r="168" spans="1:16" ht="15" customHeight="1" thickBot="1" x14ac:dyDescent="0.3">
      <c r="A168" s="136">
        <v>2023257540163</v>
      </c>
      <c r="B168" s="114" t="s">
        <v>517</v>
      </c>
      <c r="C168" s="121">
        <v>738582376</v>
      </c>
      <c r="D168" s="121">
        <v>204372999.66999999</v>
      </c>
      <c r="F168" s="120">
        <v>738582376</v>
      </c>
      <c r="G168" s="120">
        <v>538582376</v>
      </c>
      <c r="I168" s="121">
        <v>412620000</v>
      </c>
      <c r="J168" s="121">
        <v>249556667</v>
      </c>
      <c r="L168" s="137">
        <v>800000000</v>
      </c>
      <c r="M168" s="137">
        <v>604100000</v>
      </c>
      <c r="O168" s="120">
        <v>2689784752</v>
      </c>
      <c r="P168" s="120">
        <v>1596612042.6700001</v>
      </c>
    </row>
    <row r="169" spans="1:16" ht="15" customHeight="1" x14ac:dyDescent="0.25">
      <c r="A169" s="136">
        <v>2023257540164</v>
      </c>
      <c r="B169" s="115" t="s">
        <v>518</v>
      </c>
      <c r="C169" s="121">
        <v>368094632</v>
      </c>
      <c r="D169" s="121">
        <v>291920001</v>
      </c>
      <c r="F169" s="120">
        <v>368094632</v>
      </c>
      <c r="G169" s="120">
        <v>368094632</v>
      </c>
      <c r="I169" s="121">
        <v>184469999</v>
      </c>
      <c r="J169" s="121">
        <v>184469999</v>
      </c>
      <c r="L169" s="137">
        <v>251696667</v>
      </c>
      <c r="M169" s="137">
        <v>213620000</v>
      </c>
      <c r="O169" s="120">
        <v>1172355930</v>
      </c>
      <c r="P169" s="120">
        <v>1058104632</v>
      </c>
    </row>
    <row r="170" spans="1:16" ht="15" customHeight="1" x14ac:dyDescent="0.25">
      <c r="A170" s="136">
        <v>2023257540165</v>
      </c>
      <c r="B170" s="116" t="s">
        <v>519</v>
      </c>
      <c r="C170" s="121">
        <v>167500000</v>
      </c>
      <c r="D170" s="121">
        <v>246500001</v>
      </c>
      <c r="F170" s="120">
        <v>0</v>
      </c>
      <c r="G170" s="120">
        <v>0</v>
      </c>
      <c r="I170" s="121">
        <v>0</v>
      </c>
      <c r="J170" s="121">
        <v>0</v>
      </c>
      <c r="L170" s="137"/>
      <c r="M170" s="137"/>
      <c r="O170" s="120">
        <v>167500000</v>
      </c>
      <c r="P170" s="120">
        <v>246500001</v>
      </c>
    </row>
    <row r="171" spans="1:16" ht="15" customHeight="1" x14ac:dyDescent="0.25">
      <c r="A171" s="136">
        <v>2023257540166</v>
      </c>
      <c r="B171" s="116" t="s">
        <v>520</v>
      </c>
      <c r="C171" s="121">
        <v>7546511474.1800003</v>
      </c>
      <c r="D171" s="121">
        <v>1896282984.3299999</v>
      </c>
      <c r="F171" s="120">
        <v>7546511474.1800003</v>
      </c>
      <c r="G171" s="120">
        <v>7596511474.1800003</v>
      </c>
      <c r="I171" s="121">
        <v>0</v>
      </c>
      <c r="J171" s="121">
        <v>0</v>
      </c>
      <c r="L171" s="137"/>
      <c r="M171" s="137"/>
      <c r="O171" s="120">
        <v>15093022948.360001</v>
      </c>
      <c r="P171" s="120">
        <v>9492794458.5100002</v>
      </c>
    </row>
    <row r="172" spans="1:16" ht="15" customHeight="1" thickBot="1" x14ac:dyDescent="0.3">
      <c r="A172" s="136">
        <v>2023257540167</v>
      </c>
      <c r="B172" s="114" t="s">
        <v>521</v>
      </c>
      <c r="C172" s="121">
        <v>693510000</v>
      </c>
      <c r="D172" s="121">
        <v>693510000</v>
      </c>
      <c r="F172" s="120">
        <v>1731543213.9000001</v>
      </c>
      <c r="G172" s="120">
        <v>2348324285.3299999</v>
      </c>
      <c r="I172" s="121">
        <v>3707595270</v>
      </c>
      <c r="J172" s="121">
        <v>0</v>
      </c>
      <c r="L172" s="137">
        <v>47000000</v>
      </c>
      <c r="M172" s="137">
        <v>4433379932.5</v>
      </c>
      <c r="O172" s="120">
        <v>6179648483.8999996</v>
      </c>
      <c r="P172" s="120">
        <v>7475214217.8299999</v>
      </c>
    </row>
    <row r="173" spans="1:16" ht="15" customHeight="1" x14ac:dyDescent="0.25">
      <c r="A173" s="136">
        <v>2023257540168</v>
      </c>
      <c r="B173" s="113" t="s">
        <v>522</v>
      </c>
      <c r="C173" s="121">
        <v>991217962.76999998</v>
      </c>
      <c r="D173" s="121">
        <v>229909360</v>
      </c>
      <c r="F173" s="120">
        <v>991217962.76999998</v>
      </c>
      <c r="G173" s="120">
        <v>99121796275</v>
      </c>
      <c r="I173" s="121">
        <v>942445512</v>
      </c>
      <c r="J173" s="121">
        <v>6211666</v>
      </c>
      <c r="L173" s="137">
        <v>3808745167.0999999</v>
      </c>
      <c r="M173" s="137">
        <v>917433490.5</v>
      </c>
      <c r="O173" s="120">
        <v>6733626604.6399994</v>
      </c>
      <c r="P173" s="120">
        <v>100275350791.5</v>
      </c>
    </row>
    <row r="174" spans="1:16" ht="15" customHeight="1" thickBot="1" x14ac:dyDescent="0.3">
      <c r="A174" s="136">
        <v>2023257540169</v>
      </c>
      <c r="B174" s="114" t="s">
        <v>523</v>
      </c>
      <c r="C174" s="121">
        <v>70039200.5</v>
      </c>
      <c r="D174" s="121">
        <v>0</v>
      </c>
      <c r="F174" s="120">
        <v>70039200.5</v>
      </c>
      <c r="G174" s="120">
        <v>0</v>
      </c>
      <c r="I174" s="121">
        <v>280156802</v>
      </c>
      <c r="J174" s="121">
        <v>0</v>
      </c>
      <c r="L174" s="137"/>
      <c r="M174" s="137"/>
      <c r="O174" s="120">
        <v>420235203</v>
      </c>
      <c r="P174" s="120">
        <v>0</v>
      </c>
    </row>
    <row r="175" spans="1:16" ht="15" customHeight="1" x14ac:dyDescent="0.25">
      <c r="A175" s="136">
        <v>2023257540170</v>
      </c>
      <c r="B175" s="115" t="s">
        <v>524</v>
      </c>
      <c r="C175" s="121">
        <v>188878783.25</v>
      </c>
      <c r="D175" s="121">
        <v>0</v>
      </c>
      <c r="F175" s="120">
        <v>188878783.25</v>
      </c>
      <c r="G175" s="120">
        <v>188878783.25</v>
      </c>
      <c r="I175" s="121">
        <v>0</v>
      </c>
      <c r="J175" s="121">
        <v>0</v>
      </c>
      <c r="L175" s="137"/>
      <c r="M175" s="137"/>
      <c r="O175" s="120">
        <v>377757566.5</v>
      </c>
      <c r="P175" s="120">
        <v>188878783.25</v>
      </c>
    </row>
    <row r="176" spans="1:16" ht="15" customHeight="1" x14ac:dyDescent="0.25">
      <c r="A176" s="136">
        <v>2023257540171</v>
      </c>
      <c r="B176" s="116" t="s">
        <v>525</v>
      </c>
      <c r="C176" s="121">
        <v>0</v>
      </c>
      <c r="D176" s="121">
        <v>0</v>
      </c>
      <c r="F176" s="120">
        <v>721200000</v>
      </c>
      <c r="G176" s="120">
        <v>721200000</v>
      </c>
      <c r="I176" s="121">
        <v>1554156080</v>
      </c>
      <c r="J176" s="121">
        <v>493112938</v>
      </c>
      <c r="L176" s="137"/>
      <c r="M176" s="137"/>
      <c r="O176" s="120">
        <v>2275356080</v>
      </c>
      <c r="P176" s="120">
        <v>1214312938</v>
      </c>
    </row>
    <row r="177" spans="1:16" ht="15" customHeight="1" x14ac:dyDescent="0.25">
      <c r="A177" s="136">
        <v>2023257540172</v>
      </c>
      <c r="B177" s="116" t="s">
        <v>526</v>
      </c>
      <c r="C177" s="121">
        <v>67031835.479999997</v>
      </c>
      <c r="D177" s="121">
        <v>1200000000</v>
      </c>
      <c r="F177" s="120">
        <v>666750000</v>
      </c>
      <c r="G177" s="120">
        <v>666750000</v>
      </c>
      <c r="I177" s="121">
        <v>795000000</v>
      </c>
      <c r="J177" s="121">
        <v>755347264</v>
      </c>
      <c r="L177" s="137"/>
      <c r="M177" s="137"/>
      <c r="O177" s="120">
        <v>1528781835.48</v>
      </c>
      <c r="P177" s="120">
        <v>2622097264</v>
      </c>
    </row>
    <row r="178" spans="1:16" ht="15" customHeight="1" x14ac:dyDescent="0.25">
      <c r="A178" s="136">
        <v>2023257540173</v>
      </c>
      <c r="B178" s="116" t="s">
        <v>527</v>
      </c>
      <c r="C178" s="121">
        <v>121373931.65000001</v>
      </c>
      <c r="D178" s="121">
        <v>100000</v>
      </c>
      <c r="F178" s="120">
        <v>121373931.65000001</v>
      </c>
      <c r="G178" s="120">
        <v>121373931.65000001</v>
      </c>
      <c r="I178" s="121">
        <v>0</v>
      </c>
      <c r="J178" s="121">
        <v>0</v>
      </c>
      <c r="L178" s="137">
        <v>645000000</v>
      </c>
      <c r="M178" s="137">
        <v>234700000</v>
      </c>
      <c r="O178" s="120">
        <v>887747863.29999995</v>
      </c>
      <c r="P178" s="120">
        <v>356173931.64999998</v>
      </c>
    </row>
    <row r="179" spans="1:16" ht="15" customHeight="1" x14ac:dyDescent="0.25">
      <c r="A179" s="136">
        <v>2023257540174</v>
      </c>
      <c r="B179" s="96" t="s">
        <v>528</v>
      </c>
      <c r="C179" s="121">
        <v>0</v>
      </c>
      <c r="D179" s="121">
        <v>0</v>
      </c>
      <c r="F179" s="120">
        <v>0</v>
      </c>
      <c r="G179" s="120">
        <v>0</v>
      </c>
      <c r="I179" s="121">
        <v>0</v>
      </c>
      <c r="J179" s="121">
        <v>0</v>
      </c>
      <c r="L179" s="137"/>
      <c r="M179" s="137"/>
      <c r="O179" s="120">
        <v>0</v>
      </c>
      <c r="P179" s="120">
        <v>0</v>
      </c>
    </row>
    <row r="180" spans="1:16" ht="15" customHeight="1" thickBot="1" x14ac:dyDescent="0.3">
      <c r="A180" s="136">
        <v>2023257540175</v>
      </c>
      <c r="B180" s="117" t="s">
        <v>529</v>
      </c>
      <c r="C180" s="121">
        <v>105227632.25</v>
      </c>
      <c r="D180" s="121">
        <v>25735741.399999999</v>
      </c>
      <c r="F180" s="120">
        <v>105227632.25</v>
      </c>
      <c r="G180" s="120">
        <v>105227632.25</v>
      </c>
      <c r="I180" s="121">
        <v>1106676361</v>
      </c>
      <c r="J180" s="121">
        <v>0</v>
      </c>
      <c r="L180" s="137">
        <v>756643433.55999994</v>
      </c>
      <c r="M180" s="137">
        <v>190715195</v>
      </c>
      <c r="O180" s="120">
        <v>2073775059.0599999</v>
      </c>
      <c r="P180" s="120">
        <v>321678568.64999998</v>
      </c>
    </row>
    <row r="181" spans="1:16" ht="15" customHeight="1" x14ac:dyDescent="0.25">
      <c r="A181" s="136">
        <v>2023257540176</v>
      </c>
      <c r="B181" s="107" t="s">
        <v>530</v>
      </c>
      <c r="C181" s="121">
        <v>805289512.5</v>
      </c>
      <c r="D181" s="121">
        <v>113876037.36</v>
      </c>
      <c r="F181" s="120">
        <v>805289512.5</v>
      </c>
      <c r="G181" s="120">
        <v>805289512.5</v>
      </c>
      <c r="I181" s="121">
        <v>776950465</v>
      </c>
      <c r="J181" s="121">
        <v>386087404</v>
      </c>
      <c r="L181" s="137">
        <v>782303333</v>
      </c>
      <c r="M181" s="137">
        <v>746337544</v>
      </c>
      <c r="O181" s="120">
        <v>3169832823</v>
      </c>
      <c r="P181" s="120">
        <v>2051590497.8600001</v>
      </c>
    </row>
    <row r="182" spans="1:16" ht="15" customHeight="1" x14ac:dyDescent="0.25">
      <c r="A182" s="136">
        <v>2023257540177</v>
      </c>
      <c r="B182" s="108" t="s">
        <v>531</v>
      </c>
      <c r="C182" s="121">
        <v>56467333</v>
      </c>
      <c r="D182" s="121">
        <v>56467333</v>
      </c>
      <c r="F182" s="120">
        <v>124288736</v>
      </c>
      <c r="G182" s="120">
        <v>124288736</v>
      </c>
      <c r="I182" s="121">
        <v>97200000</v>
      </c>
      <c r="J182" s="121">
        <v>50220000</v>
      </c>
      <c r="L182" s="137">
        <v>186000000</v>
      </c>
      <c r="M182" s="137">
        <v>178000000</v>
      </c>
      <c r="O182" s="120">
        <v>463956069</v>
      </c>
      <c r="P182" s="120">
        <v>408976069</v>
      </c>
    </row>
    <row r="183" spans="1:16" ht="15" customHeight="1" thickBot="1" x14ac:dyDescent="0.3">
      <c r="A183" s="136">
        <v>2023257540178</v>
      </c>
      <c r="B183" s="118" t="s">
        <v>532</v>
      </c>
      <c r="C183" s="121">
        <v>217801940</v>
      </c>
      <c r="D183" s="121">
        <v>1200000000</v>
      </c>
      <c r="F183" s="120">
        <v>217801940</v>
      </c>
      <c r="G183" s="120">
        <v>217801940</v>
      </c>
      <c r="I183" s="121">
        <v>104268000</v>
      </c>
      <c r="J183" s="121">
        <v>51966667</v>
      </c>
      <c r="L183" s="137">
        <v>80000000</v>
      </c>
      <c r="M183" s="137">
        <v>62370000</v>
      </c>
      <c r="O183" s="120">
        <v>619871880</v>
      </c>
      <c r="P183" s="120">
        <v>1532138607</v>
      </c>
    </row>
    <row r="184" spans="1:16" ht="15" customHeight="1" x14ac:dyDescent="0.25">
      <c r="A184" s="136">
        <v>2023257540179</v>
      </c>
      <c r="B184" s="119" t="s">
        <v>533</v>
      </c>
      <c r="C184" s="121">
        <v>48200211.25</v>
      </c>
      <c r="D184" s="121">
        <v>100000</v>
      </c>
      <c r="F184" s="120">
        <v>48200211.25</v>
      </c>
      <c r="G184" s="120">
        <v>48200211.25</v>
      </c>
      <c r="I184" s="121">
        <v>46781536</v>
      </c>
      <c r="J184" s="121">
        <v>6952322</v>
      </c>
      <c r="L184" s="137">
        <v>30000000</v>
      </c>
      <c r="M184" s="137">
        <v>20131422.600000001</v>
      </c>
      <c r="O184" s="120">
        <v>173181958.5</v>
      </c>
      <c r="P184" s="120">
        <v>75383955.849999994</v>
      </c>
    </row>
    <row r="185" spans="1:16" ht="15" customHeight="1" x14ac:dyDescent="0.25">
      <c r="A185" s="136">
        <v>2023257540180</v>
      </c>
      <c r="B185" s="96" t="s">
        <v>534</v>
      </c>
      <c r="C185" s="121">
        <v>0</v>
      </c>
      <c r="D185" s="121">
        <v>0</v>
      </c>
      <c r="F185" s="120">
        <v>100000</v>
      </c>
      <c r="G185" s="120">
        <v>12247950</v>
      </c>
      <c r="I185" s="121">
        <v>87713877461</v>
      </c>
      <c r="J185" s="121">
        <v>44702813545</v>
      </c>
      <c r="L185" s="137"/>
      <c r="M185" s="137"/>
      <c r="O185" s="120">
        <v>87713977461</v>
      </c>
      <c r="P185" s="120">
        <v>44715061495</v>
      </c>
    </row>
    <row r="186" spans="1:16" ht="15" customHeight="1" x14ac:dyDescent="0.25">
      <c r="A186" s="136">
        <v>2023257540181</v>
      </c>
      <c r="B186" s="96" t="s">
        <v>535</v>
      </c>
      <c r="C186" s="121"/>
      <c r="D186" s="121"/>
      <c r="F186" s="120">
        <v>2300000000</v>
      </c>
      <c r="G186" s="120">
        <v>2300000000</v>
      </c>
      <c r="I186" s="121">
        <v>622787679.32000005</v>
      </c>
      <c r="J186" s="121">
        <v>622787679.32000005</v>
      </c>
      <c r="L186" s="137">
        <v>345464733</v>
      </c>
      <c r="M186" s="137">
        <v>181214276</v>
      </c>
      <c r="O186" s="120">
        <v>3268252412.3200002</v>
      </c>
      <c r="P186" s="120">
        <v>3104001955.3200002</v>
      </c>
    </row>
    <row r="187" spans="1:16" ht="15" customHeight="1" x14ac:dyDescent="0.25">
      <c r="A187" s="136">
        <v>2023257540182</v>
      </c>
      <c r="B187" s="106" t="s">
        <v>536</v>
      </c>
      <c r="C187" s="121"/>
      <c r="D187" s="121"/>
      <c r="F187" s="120">
        <v>0</v>
      </c>
      <c r="G187" s="120">
        <v>0</v>
      </c>
      <c r="I187" s="121">
        <v>0</v>
      </c>
      <c r="J187" s="121">
        <v>0</v>
      </c>
      <c r="L187" s="137"/>
      <c r="M187" s="137"/>
      <c r="O187" s="120">
        <v>0</v>
      </c>
      <c r="P187" s="120">
        <v>0</v>
      </c>
    </row>
    <row r="188" spans="1:16" ht="15" customHeight="1" x14ac:dyDescent="0.25">
      <c r="A188" s="136">
        <v>2023257540183</v>
      </c>
      <c r="B188" s="96" t="s">
        <v>537</v>
      </c>
      <c r="C188" s="121"/>
      <c r="D188" s="121"/>
      <c r="F188" s="120">
        <v>100000</v>
      </c>
      <c r="G188" s="120">
        <v>100000</v>
      </c>
      <c r="I188" s="121">
        <v>0</v>
      </c>
      <c r="J188" s="121">
        <v>0</v>
      </c>
      <c r="L188" s="137">
        <v>22542300</v>
      </c>
      <c r="M188" s="137">
        <v>21600000</v>
      </c>
      <c r="O188" s="120">
        <v>22642300</v>
      </c>
      <c r="P188" s="120">
        <v>21700000</v>
      </c>
    </row>
    <row r="189" spans="1:16" ht="15" customHeight="1" x14ac:dyDescent="0.25">
      <c r="A189" s="136">
        <v>2023257540184</v>
      </c>
      <c r="B189" s="96" t="s">
        <v>538</v>
      </c>
      <c r="C189" s="121"/>
      <c r="D189" s="121"/>
      <c r="F189" s="120">
        <v>183911174</v>
      </c>
      <c r="G189" s="120">
        <v>183911174</v>
      </c>
      <c r="I189" s="121">
        <v>3966276678</v>
      </c>
      <c r="J189" s="121">
        <v>2412810134</v>
      </c>
      <c r="L189" s="137">
        <v>1602860976.76</v>
      </c>
      <c r="M189" s="137">
        <v>2050448351</v>
      </c>
      <c r="O189" s="120">
        <v>5753048828.7600002</v>
      </c>
      <c r="P189" s="120">
        <v>4647169659</v>
      </c>
    </row>
    <row r="190" spans="1:16" ht="15" customHeight="1" thickBot="1" x14ac:dyDescent="0.3">
      <c r="A190" s="136">
        <v>2023257540185</v>
      </c>
      <c r="B190" s="97" t="s">
        <v>539</v>
      </c>
      <c r="C190" s="121"/>
      <c r="D190" s="121"/>
      <c r="F190" s="120">
        <v>84242188</v>
      </c>
      <c r="G190" s="120">
        <v>84242188</v>
      </c>
      <c r="I190" s="121">
        <v>49198274</v>
      </c>
      <c r="J190" s="121">
        <v>49198274</v>
      </c>
      <c r="L190" s="137">
        <v>670004819.80999994</v>
      </c>
      <c r="M190" s="137">
        <v>618854819.80999994</v>
      </c>
      <c r="O190" s="120">
        <v>803445281.80999994</v>
      </c>
      <c r="P190" s="120">
        <v>752295281.80999994</v>
      </c>
    </row>
  </sheetData>
  <autoFilter ref="L5:M190" xr:uid="{E2181882-DE07-4B42-91F3-0184484B4430}"/>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ctivo de imagen" ma:contentTypeID="0x0101009148F5A04DDD49CBA7127AADA5FB792B00AADE34325A8B49CDA8BB4DB53328F214008FF7756905060F47AC1CF0F82DE4B74B" ma:contentTypeVersion="1" ma:contentTypeDescription="Cargar una imagen." ma:contentTypeScope="" ma:versionID="30b6e3791d36200878d7793475ca06ee">
  <xsd:schema xmlns:xsd="http://www.w3.org/2001/XMLSchema" xmlns:xs="http://www.w3.org/2001/XMLSchema" xmlns:p="http://schemas.microsoft.com/office/2006/metadata/properties" xmlns:ns1="http://schemas.microsoft.com/sharepoint/v3" xmlns:ns2="DF214297-BA24-4FF8-ACA9-B6F3D783741C" xmlns:ns3="http://schemas.microsoft.com/sharepoint/v3/fields" targetNamespace="http://schemas.microsoft.com/office/2006/metadata/properties" ma:root="true" ma:fieldsID="e0959901fc8cf0c2c4a6273000840eb0" ns1:_="" ns2:_="" ns3:_="">
    <xsd:import namespace="http://schemas.microsoft.com/sharepoint/v3"/>
    <xsd:import namespace="DF214297-BA24-4FF8-ACA9-B6F3D783741C"/>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Dirección URL" ma:hidden="true" ma:list="Docs" ma:internalName="FileRef" ma:readOnly="true" ma:showField="FullUrl">
      <xsd:simpleType>
        <xsd:restriction base="dms:Lookup"/>
      </xsd:simpleType>
    </xsd:element>
    <xsd:element name="File_x0020_Type" ma:index="9" nillable="true" ma:displayName="Tipo de archivo" ma:hidden="true" ma:internalName="File_x0020_Type" ma:readOnly="true">
      <xsd:simpleType>
        <xsd:restriction base="dms:Text"/>
      </xsd:simpleType>
    </xsd:element>
    <xsd:element name="HTML_x0020_File_x0020_Type" ma:index="10" nillable="true" ma:displayName="Tipo de archivo HTML" ma:hidden="true" ma:internalName="HTML_x0020_File_x0020_Type" ma:readOnly="true">
      <xsd:simpleType>
        <xsd:restriction base="dms:Text"/>
      </xsd:simpleType>
    </xsd:element>
    <xsd:element name="FSObjType" ma:index="11" nillable="true" ma:displayName="Tipo de elemento" ma:hidden="true" ma:list="Docs" ma:internalName="FSObjType" ma:readOnly="true" ma:showField="FSType">
      <xsd:simpleType>
        <xsd:restriction base="dms:Lookup"/>
      </xsd:simpleType>
    </xsd:element>
    <xsd:element name="PublishingStartDate" ma:index="27" nillable="true" ma:displayName="Fecha de inicio programada" ma:description="" ma:hidden="true" ma:internalName="PublishingStartDate">
      <xsd:simpleType>
        <xsd:restriction base="dms:Unknown"/>
      </xsd:simpleType>
    </xsd:element>
    <xsd:element name="PublishingExpirationDate" ma:index="28" nillable="true" ma:displayName="Fecha de finalización programada"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F214297-BA24-4FF8-ACA9-B6F3D783741C" elementFormDefault="qualified">
    <xsd:import namespace="http://schemas.microsoft.com/office/2006/documentManagement/types"/>
    <xsd:import namespace="http://schemas.microsoft.com/office/infopath/2007/PartnerControls"/>
    <xsd:element name="ThumbnailExists" ma:index="18" nillable="true" ma:displayName="La miniatura ya existe" ma:default="FALSE" ma:hidden="true" ma:internalName="ThumbnailExists" ma:readOnly="true">
      <xsd:simpleType>
        <xsd:restriction base="dms:Boolean"/>
      </xsd:simpleType>
    </xsd:element>
    <xsd:element name="PreviewExists" ma:index="19" nillable="true" ma:displayName="La vista previa ya existe" ma:default="FALSE" ma:hidden="true" ma:internalName="PreviewExists" ma:readOnly="true">
      <xsd:simpleType>
        <xsd:restriction base="dms:Boolean"/>
      </xsd:simpleType>
    </xsd:element>
    <xsd:element name="ImageWidth" ma:index="20" nillable="true" ma:displayName="Ancho" ma:internalName="ImageWidth" ma:readOnly="true">
      <xsd:simpleType>
        <xsd:restriction base="dms:Unknown"/>
      </xsd:simpleType>
    </xsd:element>
    <xsd:element name="ImageHeight" ma:index="22" nillable="true" ma:displayName="Alto" ma:internalName="ImageHeight" ma:readOnly="true">
      <xsd:simpleType>
        <xsd:restriction base="dms:Unknown"/>
      </xsd:simpleType>
    </xsd:element>
    <xsd:element name="ImageCreateDate" ma:index="25" nillable="true" ma:displayName="Fecha de captura de la imag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or"/>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ma:index="23" ma:displayName="Comentarios"/>
        <xsd:element name="keywords" minOccurs="0" maxOccurs="1" type="xsd:string" ma:index="14"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mageCreateDate xmlns="DF214297-BA24-4FF8-ACA9-B6F3D783741C"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C6A3D248-B1AD-47C2-AFD7-7997E550A783}"/>
</file>

<file path=customXml/itemProps2.xml><?xml version="1.0" encoding="utf-8"?>
<ds:datastoreItem xmlns:ds="http://schemas.openxmlformats.org/officeDocument/2006/customXml" ds:itemID="{71BCFDA5-1973-46B1-82ED-FA6E260C0F59}"/>
</file>

<file path=customXml/itemProps3.xml><?xml version="1.0" encoding="utf-8"?>
<ds:datastoreItem xmlns:ds="http://schemas.openxmlformats.org/officeDocument/2006/customXml" ds:itemID="{D3C42740-1331-4CD1-90FB-0213F4FE70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PLANES PROGRAMAS PROYECTOS  23</vt:lpstr>
      <vt:lpstr>PLANES PROGRAMAS PROYECTOS Acum</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Auditor.1</dc:creator>
  <cp:keywords/>
  <dc:description/>
  <cp:lastModifiedBy>Oscar Alexer Rodriguez Lazo</cp:lastModifiedBy>
  <dcterms:created xsi:type="dcterms:W3CDTF">2022-10-10T19:54:14Z</dcterms:created>
  <dcterms:modified xsi:type="dcterms:W3CDTF">2024-07-05T20:22:04Z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0x0101009148F5A04DDD49CBA7127AADA5FB792B00AADE34325A8B49CDA8BB4DB53328F214008FF7756905060F47AC1CF0F82DE4B74B</vt:lpwstr>
  </property>
</Properties>
</file>